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activeTab="2"/>
  </bookViews>
  <sheets>
    <sheet name="Sheet2" sheetId="4" r:id="rId1"/>
    <sheet name="Sheet1" sheetId="1" r:id="rId2"/>
    <sheet name="印刷用　数字" sheetId="5" r:id="rId3"/>
    <sheet name="区分更新数" sheetId="2" r:id="rId4"/>
    <sheet name="児童支給変更数" sheetId="6" r:id="rId5"/>
    <sheet name="難ケース数" sheetId="3" r:id="rId6"/>
  </sheets>
  <definedNames>
    <definedName name="_xlnm.Print_Area" localSheetId="3">区分更新数!$A$1:$N$37</definedName>
    <definedName name="_xlnm.Print_Area" localSheetId="4">児童支給変更数!$A$1:$N$29</definedName>
  </definedNames>
  <calcPr calcId="145621" iterate="1" iterateCount="10"/>
</workbook>
</file>

<file path=xl/calcChain.xml><?xml version="1.0" encoding="utf-8"?>
<calcChain xmlns="http://schemas.openxmlformats.org/spreadsheetml/2006/main">
  <c r="N13" i="2" l="1"/>
  <c r="N16" i="2" s="1"/>
  <c r="M16" i="2"/>
  <c r="L16" i="2"/>
  <c r="K16" i="2"/>
  <c r="J16" i="2"/>
  <c r="I16" i="2"/>
  <c r="H16" i="2"/>
  <c r="G16" i="2"/>
  <c r="F16" i="2"/>
  <c r="E16" i="2"/>
  <c r="D16" i="2"/>
  <c r="C16" i="2"/>
  <c r="B16" i="2"/>
  <c r="N15" i="2"/>
  <c r="N14" i="2"/>
  <c r="M7" i="6"/>
  <c r="L7" i="6"/>
  <c r="K7" i="6"/>
  <c r="J7" i="6"/>
  <c r="I7" i="6"/>
  <c r="H7" i="6"/>
  <c r="G7" i="6"/>
  <c r="F7" i="6"/>
  <c r="E7" i="6"/>
  <c r="D7" i="6"/>
  <c r="C7" i="6"/>
  <c r="B7" i="6"/>
  <c r="N5" i="6"/>
  <c r="N4" i="6"/>
  <c r="N7" i="6" s="1"/>
  <c r="N5" i="2" l="1"/>
  <c r="M8" i="2"/>
  <c r="L8" i="2"/>
  <c r="K8" i="2"/>
  <c r="J8" i="2"/>
  <c r="I8" i="2"/>
  <c r="H8" i="2"/>
  <c r="G8" i="2"/>
  <c r="F8" i="2"/>
  <c r="E8" i="2"/>
  <c r="D8" i="2"/>
  <c r="C8" i="2"/>
  <c r="B8" i="2"/>
  <c r="N7" i="2"/>
  <c r="N6" i="2"/>
  <c r="N8" i="2" l="1"/>
  <c r="D5" i="1" l="1"/>
  <c r="M36" i="5" l="1"/>
  <c r="L36" i="5"/>
  <c r="J36" i="5"/>
  <c r="G36" i="5"/>
  <c r="E36" i="5"/>
  <c r="C36" i="5"/>
  <c r="B36" i="5"/>
  <c r="I35" i="5"/>
  <c r="D35" i="5"/>
  <c r="I34" i="5"/>
  <c r="F34" i="5" s="1"/>
  <c r="D34" i="5"/>
  <c r="I33" i="5"/>
  <c r="H33" i="5" s="1"/>
  <c r="D33" i="5"/>
  <c r="N33" i="5" s="1"/>
  <c r="M28" i="5"/>
  <c r="L28" i="5"/>
  <c r="K28" i="5"/>
  <c r="J28" i="5"/>
  <c r="G28" i="5"/>
  <c r="E28" i="5"/>
  <c r="C28" i="5"/>
  <c r="B28" i="5"/>
  <c r="I27" i="5"/>
  <c r="H27" i="5" s="1"/>
  <c r="D27" i="5"/>
  <c r="I26" i="5"/>
  <c r="F26" i="5" s="1"/>
  <c r="D26" i="5"/>
  <c r="I25" i="5"/>
  <c r="D25" i="5"/>
  <c r="M19" i="5"/>
  <c r="L19" i="5"/>
  <c r="K19" i="5"/>
  <c r="J19" i="5"/>
  <c r="G19" i="5"/>
  <c r="E19" i="5"/>
  <c r="C19" i="5"/>
  <c r="B19" i="5"/>
  <c r="M18" i="5"/>
  <c r="L18" i="5"/>
  <c r="K18" i="5"/>
  <c r="J18" i="5"/>
  <c r="G18" i="5"/>
  <c r="E18" i="5"/>
  <c r="C18" i="5"/>
  <c r="B18" i="5"/>
  <c r="M17" i="5"/>
  <c r="M20" i="5" s="1"/>
  <c r="L17" i="5"/>
  <c r="K17" i="5"/>
  <c r="J17" i="5"/>
  <c r="J20" i="5" s="1"/>
  <c r="G17" i="5"/>
  <c r="E17" i="5"/>
  <c r="C17" i="5"/>
  <c r="B17" i="5"/>
  <c r="B5" i="1"/>
  <c r="C5" i="1"/>
  <c r="E5" i="1"/>
  <c r="G5" i="1"/>
  <c r="J5" i="1"/>
  <c r="K5" i="1"/>
  <c r="L5" i="1"/>
  <c r="L8" i="1" s="1"/>
  <c r="M5" i="1"/>
  <c r="B6" i="1"/>
  <c r="D6" i="1" s="1"/>
  <c r="C6" i="1"/>
  <c r="E6" i="1"/>
  <c r="F6" i="1" s="1"/>
  <c r="G6" i="1"/>
  <c r="H6" i="1" s="1"/>
  <c r="I6" i="1"/>
  <c r="J6" i="1"/>
  <c r="K6" i="1"/>
  <c r="L6" i="1"/>
  <c r="M6" i="1"/>
  <c r="B7" i="1"/>
  <c r="C7" i="1"/>
  <c r="D7" i="1" s="1"/>
  <c r="E7" i="1"/>
  <c r="G7" i="1"/>
  <c r="J7" i="1"/>
  <c r="K7" i="1"/>
  <c r="L7" i="1"/>
  <c r="M7" i="1"/>
  <c r="D13" i="1"/>
  <c r="N13" i="1" s="1"/>
  <c r="I13" i="1"/>
  <c r="H13" i="1" s="1"/>
  <c r="D14" i="1"/>
  <c r="N14" i="1" s="1"/>
  <c r="I14" i="1"/>
  <c r="F14" i="1" s="1"/>
  <c r="D15" i="1"/>
  <c r="I15" i="1"/>
  <c r="H15" i="1" s="1"/>
  <c r="B16" i="1"/>
  <c r="C16" i="1"/>
  <c r="E16" i="1"/>
  <c r="G16" i="1"/>
  <c r="J16" i="1"/>
  <c r="K16" i="1"/>
  <c r="L16" i="1"/>
  <c r="M16" i="1"/>
  <c r="D21" i="1"/>
  <c r="F21" i="1"/>
  <c r="I21" i="1"/>
  <c r="H21" i="1" s="1"/>
  <c r="N21" i="1"/>
  <c r="D22" i="1"/>
  <c r="I22" i="1"/>
  <c r="F22" i="1" s="1"/>
  <c r="D23" i="1"/>
  <c r="N23" i="1" s="1"/>
  <c r="I23" i="1"/>
  <c r="B24" i="1"/>
  <c r="C24" i="1"/>
  <c r="E24" i="1"/>
  <c r="G24" i="1"/>
  <c r="J24" i="1"/>
  <c r="L24" i="1"/>
  <c r="M24" i="1"/>
  <c r="F24" i="1" l="1"/>
  <c r="F7" i="1"/>
  <c r="D16" i="1"/>
  <c r="I7" i="1"/>
  <c r="H7" i="1" s="1"/>
  <c r="N6" i="1"/>
  <c r="N22" i="1"/>
  <c r="N24" i="1" s="1"/>
  <c r="D24" i="1"/>
  <c r="F13" i="1"/>
  <c r="J8" i="1"/>
  <c r="M8" i="1"/>
  <c r="G8" i="1"/>
  <c r="I24" i="1"/>
  <c r="H24" i="1" s="1"/>
  <c r="K8" i="1"/>
  <c r="C8" i="1"/>
  <c r="H34" i="5"/>
  <c r="D17" i="5"/>
  <c r="D18" i="5"/>
  <c r="D28" i="5"/>
  <c r="G20" i="5"/>
  <c r="I28" i="5"/>
  <c r="F28" i="5" s="1"/>
  <c r="N27" i="5"/>
  <c r="B20" i="5"/>
  <c r="N26" i="5"/>
  <c r="F27" i="5"/>
  <c r="D36" i="5"/>
  <c r="E20" i="5"/>
  <c r="L20" i="5"/>
  <c r="D19" i="5"/>
  <c r="K20" i="5"/>
  <c r="H26" i="5"/>
  <c r="N34" i="5"/>
  <c r="N35" i="5"/>
  <c r="I18" i="5"/>
  <c r="H18" i="5" s="1"/>
  <c r="C20" i="5"/>
  <c r="N25" i="5"/>
  <c r="I36" i="5"/>
  <c r="H36" i="5" s="1"/>
  <c r="I19" i="5"/>
  <c r="H19" i="5" s="1"/>
  <c r="F25" i="5"/>
  <c r="F33" i="5"/>
  <c r="I17" i="5"/>
  <c r="F17" i="5" s="1"/>
  <c r="H25" i="5"/>
  <c r="N5" i="1"/>
  <c r="D8" i="1"/>
  <c r="H22" i="1"/>
  <c r="F15" i="1"/>
  <c r="H14" i="1"/>
  <c r="B8" i="1"/>
  <c r="I5" i="1"/>
  <c r="F5" i="1" s="1"/>
  <c r="I16" i="1"/>
  <c r="N15" i="1"/>
  <c r="N16" i="1" s="1"/>
  <c r="E8" i="1"/>
  <c r="H5" i="1"/>
  <c r="F5" i="4"/>
  <c r="E5" i="4"/>
  <c r="N7" i="1" l="1"/>
  <c r="N8" i="1" s="1"/>
  <c r="F19" i="5"/>
  <c r="N28" i="5"/>
  <c r="N19" i="5"/>
  <c r="N36" i="5"/>
  <c r="H28" i="5"/>
  <c r="D20" i="5"/>
  <c r="H17" i="5"/>
  <c r="N17" i="5"/>
  <c r="F36" i="5"/>
  <c r="I20" i="5"/>
  <c r="F18" i="5"/>
  <c r="N18" i="5"/>
  <c r="I8" i="1"/>
  <c r="H8" i="1" s="1"/>
  <c r="F16" i="1"/>
  <c r="H16" i="1"/>
  <c r="B6" i="4"/>
  <c r="D5" i="4"/>
  <c r="B7" i="4"/>
  <c r="D6" i="4"/>
  <c r="D7" i="4"/>
  <c r="C5" i="4"/>
  <c r="F8" i="1" l="1"/>
  <c r="N20" i="5"/>
  <c r="H20" i="5"/>
  <c r="F20" i="5"/>
  <c r="C6" i="4"/>
  <c r="D8" i="4"/>
  <c r="B5" i="4"/>
  <c r="B8" i="4" s="1"/>
  <c r="C7" i="4"/>
  <c r="C8" i="4" l="1"/>
  <c r="F7" i="4" l="1"/>
  <c r="E7" i="4"/>
  <c r="E6" i="4" l="1"/>
  <c r="E8" i="4" s="1"/>
  <c r="F6" i="4"/>
  <c r="F8" i="4" s="1"/>
</calcChain>
</file>

<file path=xl/sharedStrings.xml><?xml version="1.0" encoding="utf-8"?>
<sst xmlns="http://schemas.openxmlformats.org/spreadsheetml/2006/main" count="228" uniqueCount="82">
  <si>
    <t>介護保険上乗せ</t>
    <rPh sb="0" eb="2">
      <t>カイゴ</t>
    </rPh>
    <rPh sb="2" eb="4">
      <t>ホケン</t>
    </rPh>
    <rPh sb="4" eb="6">
      <t>ウワノ</t>
    </rPh>
    <phoneticPr fontId="1"/>
  </si>
  <si>
    <t>身体</t>
    <rPh sb="0" eb="2">
      <t>シンタイ</t>
    </rPh>
    <phoneticPr fontId="1"/>
  </si>
  <si>
    <t>愛</t>
    <rPh sb="0" eb="1">
      <t>アイ</t>
    </rPh>
    <phoneticPr fontId="1"/>
  </si>
  <si>
    <t>精神</t>
    <rPh sb="0" eb="2">
      <t>セイシン</t>
    </rPh>
    <phoneticPr fontId="1"/>
  </si>
  <si>
    <t>計</t>
    <rPh sb="0" eb="1">
      <t>ケイ</t>
    </rPh>
    <phoneticPr fontId="1"/>
  </si>
  <si>
    <t>合計</t>
    <rPh sb="0" eb="2">
      <t>ゴウケイ</t>
    </rPh>
    <phoneticPr fontId="1"/>
  </si>
  <si>
    <t>4月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</si>
  <si>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</si>
  <si>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</si>
  <si>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</si>
  <si>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</si>
  <si>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</si>
  <si>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</si>
  <si>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</si>
  <si>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</si>
  <si>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</si>
  <si>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</si>
  <si>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</si>
  <si>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区外サービス利用者数</t>
    <rPh sb="0" eb="2">
      <t>クガイ</t>
    </rPh>
    <rPh sb="6" eb="8">
      <t>リヨウ</t>
    </rPh>
    <rPh sb="8" eb="9">
      <t>シャ</t>
    </rPh>
    <rPh sb="9" eb="10">
      <t>スウ</t>
    </rPh>
    <phoneticPr fontId="1"/>
  </si>
  <si>
    <t>区外サービス利用者数</t>
    <rPh sb="0" eb="2">
      <t>クガイ</t>
    </rPh>
    <rPh sb="6" eb="9">
      <t>リヨウシャ</t>
    </rPh>
    <rPh sb="9" eb="10">
      <t>スウ</t>
    </rPh>
    <phoneticPr fontId="1"/>
  </si>
  <si>
    <t>介護保険上乗せ</t>
    <rPh sb="0" eb="2">
      <t>カイゴ</t>
    </rPh>
    <rPh sb="2" eb="4">
      <t>ホケン</t>
    </rPh>
    <rPh sb="4" eb="6">
      <t>ウワノ</t>
    </rPh>
    <phoneticPr fontId="1"/>
  </si>
  <si>
    <t>身体</t>
    <rPh sb="0" eb="2">
      <t>シンタイ</t>
    </rPh>
    <phoneticPr fontId="1"/>
  </si>
  <si>
    <t>愛</t>
    <rPh sb="0" eb="1">
      <t>アイ</t>
    </rPh>
    <phoneticPr fontId="1"/>
  </si>
  <si>
    <t>精神</t>
    <rPh sb="0" eb="2">
      <t>セイシン</t>
    </rPh>
    <phoneticPr fontId="1"/>
  </si>
  <si>
    <t>サービス受給者数</t>
    <rPh sb="4" eb="7">
      <t>ジュキュウシャ</t>
    </rPh>
    <rPh sb="7" eb="8">
      <t>スウ</t>
    </rPh>
    <phoneticPr fontId="1"/>
  </si>
  <si>
    <t>要作成者</t>
    <rPh sb="0" eb="1">
      <t>ヨウ</t>
    </rPh>
    <rPh sb="1" eb="3">
      <t>サクセイ</t>
    </rPh>
    <rPh sb="3" eb="4">
      <t>シャ</t>
    </rPh>
    <phoneticPr fontId="1"/>
  </si>
  <si>
    <t>要作成者</t>
    <rPh sb="0" eb="1">
      <t>ヨウ</t>
    </rPh>
    <rPh sb="1" eb="4">
      <t>サクセイシャ</t>
    </rPh>
    <phoneticPr fontId="1"/>
  </si>
  <si>
    <t>【成人】</t>
    <rPh sb="1" eb="3">
      <t>セイジン</t>
    </rPh>
    <phoneticPr fontId="1"/>
  </si>
  <si>
    <t>【児童】</t>
    <rPh sb="1" eb="3">
      <t>ジドウ</t>
    </rPh>
    <phoneticPr fontId="1"/>
  </si>
  <si>
    <t>【成人＋児童】</t>
    <rPh sb="1" eb="3">
      <t>セイジン</t>
    </rPh>
    <rPh sb="4" eb="6">
      <t>ジドウ</t>
    </rPh>
    <phoneticPr fontId="1"/>
  </si>
  <si>
    <t>セルフ</t>
    <phoneticPr fontId="1"/>
  </si>
  <si>
    <t>計</t>
    <rPh sb="0" eb="1">
      <t>ケイ</t>
    </rPh>
    <phoneticPr fontId="1"/>
  </si>
  <si>
    <t>-</t>
    <phoneticPr fontId="1"/>
  </si>
  <si>
    <t>既作成者</t>
    <rPh sb="0" eb="1">
      <t>スデ</t>
    </rPh>
    <rPh sb="1" eb="4">
      <t>サクセイシャ</t>
    </rPh>
    <phoneticPr fontId="1"/>
  </si>
  <si>
    <t>身体</t>
    <rPh sb="0" eb="2">
      <t>シンタイ</t>
    </rPh>
    <phoneticPr fontId="1"/>
  </si>
  <si>
    <t>愛</t>
    <rPh sb="0" eb="1">
      <t>アイ</t>
    </rPh>
    <phoneticPr fontId="1"/>
  </si>
  <si>
    <t>精神</t>
    <rPh sb="0" eb="2">
      <t>セイシン</t>
    </rPh>
    <phoneticPr fontId="1"/>
  </si>
  <si>
    <t>-</t>
    <phoneticPr fontId="1"/>
  </si>
  <si>
    <t>(単位：人）</t>
    <rPh sb="1" eb="3">
      <t>タンイ</t>
    </rPh>
    <rPh sb="4" eb="5">
      <t>ヒト</t>
    </rPh>
    <phoneticPr fontId="1"/>
  </si>
  <si>
    <t>(単位：人）</t>
    <rPh sb="1" eb="3">
      <t>タンイ</t>
    </rPh>
    <rPh sb="4" eb="5">
      <t>ニン</t>
    </rPh>
    <phoneticPr fontId="1"/>
  </si>
  <si>
    <t>セルフ</t>
    <phoneticPr fontId="1"/>
  </si>
  <si>
    <t>セルフ</t>
    <phoneticPr fontId="1"/>
  </si>
  <si>
    <t>セルフ</t>
    <phoneticPr fontId="1"/>
  </si>
  <si>
    <t>Ｈ２６年度</t>
    <rPh sb="3" eb="5">
      <t>ネンド</t>
    </rPh>
    <phoneticPr fontId="1"/>
  </si>
  <si>
    <t>既作成者数</t>
    <rPh sb="0" eb="1">
      <t>スデ</t>
    </rPh>
    <rPh sb="1" eb="4">
      <t>サクセイシャ</t>
    </rPh>
    <rPh sb="4" eb="5">
      <t>スウ</t>
    </rPh>
    <phoneticPr fontId="1"/>
  </si>
  <si>
    <t>要作成者数</t>
    <rPh sb="0" eb="1">
      <t>ヨウ</t>
    </rPh>
    <rPh sb="1" eb="3">
      <t>サクセイ</t>
    </rPh>
    <rPh sb="3" eb="4">
      <t>シャ</t>
    </rPh>
    <rPh sb="4" eb="5">
      <t>スウ</t>
    </rPh>
    <phoneticPr fontId="1"/>
  </si>
  <si>
    <t>(単位：人）</t>
    <rPh sb="1" eb="3">
      <t>タンイ</t>
    </rPh>
    <rPh sb="4" eb="5">
      <t>ヒト</t>
    </rPh>
    <phoneticPr fontId="1"/>
  </si>
  <si>
    <t>※「既作成者」は平成２４年６月～平成２６年３月末までの実人数</t>
    <rPh sb="2" eb="3">
      <t>スデ</t>
    </rPh>
    <rPh sb="3" eb="6">
      <t>サクセイシャ</t>
    </rPh>
    <rPh sb="8" eb="10">
      <t>ヘイセイ</t>
    </rPh>
    <rPh sb="12" eb="13">
      <t>ネン</t>
    </rPh>
    <rPh sb="14" eb="15">
      <t>ガツ</t>
    </rPh>
    <rPh sb="16" eb="18">
      <t>ヘイセイ</t>
    </rPh>
    <rPh sb="20" eb="21">
      <t>ネン</t>
    </rPh>
    <rPh sb="22" eb="23">
      <t>ガツ</t>
    </rPh>
    <rPh sb="23" eb="24">
      <t>マツ</t>
    </rPh>
    <rPh sb="27" eb="28">
      <t>ジツ</t>
    </rPh>
    <rPh sb="28" eb="30">
      <t>ニンズウ</t>
    </rPh>
    <phoneticPr fontId="1"/>
  </si>
  <si>
    <t>計</t>
    <rPh sb="0" eb="1">
      <t>ケイ</t>
    </rPh>
    <phoneticPr fontId="1"/>
  </si>
  <si>
    <t>及び　介護保険上乗せ</t>
    <rPh sb="0" eb="1">
      <t>オヨ</t>
    </rPh>
    <rPh sb="3" eb="5">
      <t>カイゴ</t>
    </rPh>
    <rPh sb="5" eb="7">
      <t>ホケン</t>
    </rPh>
    <rPh sb="7" eb="9">
      <t>ウワノ</t>
    </rPh>
    <phoneticPr fontId="1"/>
  </si>
  <si>
    <t>（Ａ）</t>
    <phoneticPr fontId="1"/>
  </si>
  <si>
    <t>（Ｂ）</t>
    <phoneticPr fontId="1"/>
  </si>
  <si>
    <t>（Ｃ）</t>
    <phoneticPr fontId="1"/>
  </si>
  <si>
    <t>（Ｄ）</t>
    <phoneticPr fontId="1"/>
  </si>
  <si>
    <t>事業者作成</t>
    <rPh sb="0" eb="3">
      <t>ジギョウシャ</t>
    </rPh>
    <rPh sb="3" eb="5">
      <t>サクセイ</t>
    </rPh>
    <phoneticPr fontId="1"/>
  </si>
  <si>
    <t>セルフ作成</t>
    <rPh sb="3" eb="5">
      <t>サクセイ</t>
    </rPh>
    <phoneticPr fontId="1"/>
  </si>
  <si>
    <t>事業者</t>
    <rPh sb="0" eb="3">
      <t>ジギョウシャ</t>
    </rPh>
    <phoneticPr fontId="1"/>
  </si>
  <si>
    <t>（単位：人）</t>
    <rPh sb="1" eb="3">
      <t>タンイ</t>
    </rPh>
    <rPh sb="4" eb="5">
      <t>ニン</t>
    </rPh>
    <phoneticPr fontId="1"/>
  </si>
  <si>
    <t>※「要作成者」のうち「セルフ」については平成26年4月18日開催の相談支援ＰＴ打ち合わせにてセルフ対象とされている数から既作成者のセルフの数を引いて記載しています</t>
    <rPh sb="2" eb="3">
      <t>ヨウ</t>
    </rPh>
    <rPh sb="3" eb="6">
      <t>サクセイシャ</t>
    </rPh>
    <rPh sb="20" eb="22">
      <t>ヘイセイ</t>
    </rPh>
    <rPh sb="24" eb="25">
      <t>ネン</t>
    </rPh>
    <rPh sb="26" eb="27">
      <t>ガツ</t>
    </rPh>
    <rPh sb="29" eb="30">
      <t>ニチ</t>
    </rPh>
    <rPh sb="30" eb="32">
      <t>カイサイ</t>
    </rPh>
    <rPh sb="33" eb="35">
      <t>ソウダン</t>
    </rPh>
    <rPh sb="35" eb="37">
      <t>シエン</t>
    </rPh>
    <rPh sb="39" eb="40">
      <t>ウ</t>
    </rPh>
    <rPh sb="41" eb="42">
      <t>ア</t>
    </rPh>
    <rPh sb="49" eb="51">
      <t>タイショウ</t>
    </rPh>
    <rPh sb="57" eb="58">
      <t>カズ</t>
    </rPh>
    <rPh sb="60" eb="61">
      <t>キ</t>
    </rPh>
    <rPh sb="61" eb="64">
      <t>サクセイシャ</t>
    </rPh>
    <rPh sb="69" eb="70">
      <t>カズ</t>
    </rPh>
    <rPh sb="71" eb="72">
      <t>ヒ</t>
    </rPh>
    <rPh sb="74" eb="76">
      <t>キサイ</t>
    </rPh>
    <phoneticPr fontId="1"/>
  </si>
  <si>
    <t>※数値は平成２６年度見込み</t>
    <rPh sb="1" eb="3">
      <t>スウチ</t>
    </rPh>
    <rPh sb="4" eb="6">
      <t>ヘイセイ</t>
    </rPh>
    <rPh sb="8" eb="10">
      <t>ネンド</t>
    </rPh>
    <rPh sb="10" eb="12">
      <t>ミコ</t>
    </rPh>
    <phoneticPr fontId="1"/>
  </si>
  <si>
    <t>※Ａ ＝ Ｂ + Ｃ + Ｄ</t>
    <phoneticPr fontId="1"/>
  </si>
  <si>
    <t>難ケースを優先とする案はボツ（Ｈ26/5/8　打合せ）</t>
    <rPh sb="0" eb="1">
      <t>ナン</t>
    </rPh>
    <rPh sb="5" eb="7">
      <t>ユウセン</t>
    </rPh>
    <rPh sb="10" eb="11">
      <t>アン</t>
    </rPh>
    <rPh sb="23" eb="25">
      <t>ウチアワ</t>
    </rPh>
    <phoneticPr fontId="1"/>
  </si>
  <si>
    <t>既サービス受給者数</t>
    <rPh sb="0" eb="1">
      <t>キ</t>
    </rPh>
    <rPh sb="5" eb="7">
      <t>ジュキュウ</t>
    </rPh>
    <rPh sb="7" eb="8">
      <t>シャ</t>
    </rPh>
    <rPh sb="8" eb="9">
      <t>スウ</t>
    </rPh>
    <phoneticPr fontId="1"/>
  </si>
  <si>
    <t>既サービス受給者数</t>
    <rPh sb="0" eb="1">
      <t>キ</t>
    </rPh>
    <rPh sb="5" eb="8">
      <t>ジュキュウシャ</t>
    </rPh>
    <rPh sb="8" eb="9">
      <t>カズ</t>
    </rPh>
    <phoneticPr fontId="1"/>
  </si>
  <si>
    <t>新規</t>
    <rPh sb="0" eb="2">
      <t>シンキ</t>
    </rPh>
    <phoneticPr fontId="1"/>
  </si>
  <si>
    <t>計</t>
    <rPh sb="0" eb="1">
      <t>ケイ</t>
    </rPh>
    <phoneticPr fontId="1"/>
  </si>
  <si>
    <t>既サービス利用者数</t>
    <rPh sb="0" eb="1">
      <t>キ</t>
    </rPh>
    <rPh sb="5" eb="8">
      <t>リヨウシャ</t>
    </rPh>
    <rPh sb="8" eb="9">
      <t>スウ</t>
    </rPh>
    <phoneticPr fontId="1"/>
  </si>
  <si>
    <t>　計</t>
    <rPh sb="1" eb="2">
      <t>ケイ</t>
    </rPh>
    <phoneticPr fontId="1"/>
  </si>
  <si>
    <t xml:space="preserve">         サービス受給者数</t>
    <rPh sb="13" eb="16">
      <t>ジュキュウシャ</t>
    </rPh>
    <rPh sb="16" eb="17">
      <t>スウ</t>
    </rPh>
    <phoneticPr fontId="1"/>
  </si>
  <si>
    <t xml:space="preserve">        サービス受給者数</t>
    <rPh sb="12" eb="15">
      <t>ジュキュウシャ</t>
    </rPh>
    <rPh sb="15" eb="16">
      <t>スウ</t>
    </rPh>
    <phoneticPr fontId="1"/>
  </si>
  <si>
    <t xml:space="preserve">     既作成者</t>
    <rPh sb="5" eb="6">
      <t>スデ</t>
    </rPh>
    <rPh sb="6" eb="9">
      <t>サクセイシャ</t>
    </rPh>
    <phoneticPr fontId="1"/>
  </si>
  <si>
    <t xml:space="preserve">      要作成者</t>
    <rPh sb="6" eb="7">
      <t>ヨウ</t>
    </rPh>
    <rPh sb="7" eb="9">
      <t>サクセイ</t>
    </rPh>
    <rPh sb="9" eb="10">
      <t>シャ</t>
    </rPh>
    <phoneticPr fontId="1"/>
  </si>
  <si>
    <t xml:space="preserve">      要作成者</t>
    <rPh sb="6" eb="7">
      <t>ヨウ</t>
    </rPh>
    <rPh sb="7" eb="10">
      <t>サクセイシャ</t>
    </rPh>
    <phoneticPr fontId="1"/>
  </si>
  <si>
    <t>既サービス受給者数</t>
    <rPh sb="0" eb="1">
      <t>スデ</t>
    </rPh>
    <rPh sb="5" eb="8">
      <t>ジュキュウシャ</t>
    </rPh>
    <rPh sb="8" eb="9">
      <t>スウ</t>
    </rPh>
    <phoneticPr fontId="1"/>
  </si>
  <si>
    <t>新規</t>
    <rPh sb="0" eb="2">
      <t>シンキ</t>
    </rPh>
    <phoneticPr fontId="1"/>
  </si>
  <si>
    <t>既サービス受給者数</t>
    <rPh sb="0" eb="1">
      <t>スデ</t>
    </rPh>
    <rPh sb="5" eb="7">
      <t>ジュキュウ</t>
    </rPh>
    <rPh sb="7" eb="8">
      <t>シャ</t>
    </rPh>
    <rPh sb="8" eb="9">
      <t>スウ</t>
    </rPh>
    <phoneticPr fontId="1"/>
  </si>
  <si>
    <t>児童支給更新予定者の月ごとの数</t>
    <rPh sb="0" eb="2">
      <t>ジドウ</t>
    </rPh>
    <rPh sb="2" eb="4">
      <t>シキュウ</t>
    </rPh>
    <rPh sb="4" eb="6">
      <t>コウシン</t>
    </rPh>
    <rPh sb="6" eb="8">
      <t>ヨテイ</t>
    </rPh>
    <rPh sb="8" eb="9">
      <t>シャ</t>
    </rPh>
    <rPh sb="10" eb="11">
      <t>ツキ</t>
    </rPh>
    <rPh sb="14" eb="15">
      <t>カズ</t>
    </rPh>
    <phoneticPr fontId="1"/>
  </si>
  <si>
    <t>障害支援区分更新の月ごとの数</t>
    <rPh sb="0" eb="2">
      <t>ショウガイ</t>
    </rPh>
    <rPh sb="2" eb="4">
      <t>シエン</t>
    </rPh>
    <phoneticPr fontId="1"/>
  </si>
  <si>
    <t>（単位：人）</t>
    <rPh sb="1" eb="3">
      <t>タンイ</t>
    </rPh>
    <rPh sb="4" eb="5">
      <t>ニン</t>
    </rPh>
    <phoneticPr fontId="1"/>
  </si>
  <si>
    <t>-</t>
    <phoneticPr fontId="1"/>
  </si>
  <si>
    <t>-</t>
    <phoneticPr fontId="1"/>
  </si>
  <si>
    <t>１８歳更新込</t>
    <rPh sb="2" eb="3">
      <t>サイ</t>
    </rPh>
    <rPh sb="3" eb="5">
      <t>コウシン</t>
    </rPh>
    <rPh sb="5" eb="6">
      <t>コミ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</si>
</sst>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1">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double">
        <color auto="1"/>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double">
        <color auto="1"/>
      </left>
      <right style="double">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diagonalUp="1">
      <left style="thin">
        <color auto="1"/>
      </left>
      <right/>
      <top style="thin">
        <color auto="1"/>
      </top>
      <bottom/>
      <diagonal style="thin">
        <color auto="1"/>
      </diagonal>
    </border>
    <border>
      <left style="thin">
        <color auto="1"/>
      </left>
      <right style="thin">
        <color auto="1"/>
      </right>
      <top/>
      <bottom/>
      <diagonal/>
    </border>
    <border>
      <left style="thin">
        <color auto="1"/>
      </left>
      <right/>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style="thin">
        <color auto="1"/>
      </right>
      <top/>
      <bottom/>
      <diagonal/>
    </border>
    <border>
      <left/>
      <right style="thick">
        <color auto="1"/>
      </right>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top style="thick">
        <color auto="1"/>
      </top>
      <bottom/>
      <diagonal/>
    </border>
    <border>
      <left/>
      <right/>
      <top/>
      <bottom style="thin">
        <color auto="1"/>
      </bottom>
      <diagonal/>
    </border>
    <border>
      <left/>
      <right/>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right/>
      <top/>
      <bottom/>
      <diagonal style="thin">
        <color auto="1"/>
      </diagonal>
    </border>
    <border>
      <left/>
      <right style="double">
        <color auto="1"/>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s>
  <cellStyleXfs count="1">
    <xf numFmtId="0" fontId="0" fillId="0" borderId="0">
      <alignment vertical="center"/>
    </xf>
  </cellStyleXfs>
  <cellXfs count="129">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lignment vertical="center"/>
    </xf>
    <xf numFmtId="0" fontId="2" fillId="0" borderId="0" xfId="0" applyFont="1">
      <alignment vertical="center"/>
    </xf>
    <xf numFmtId="176"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9" xfId="0" applyNumberForma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2" xfId="0" applyNumberFormat="1" applyBorder="1" applyAlignment="1">
      <alignment horizontal="right" vertical="center"/>
    </xf>
    <xf numFmtId="176" fontId="0" fillId="0" borderId="1" xfId="0" applyNumberFormat="1" applyBorder="1" applyAlignment="1">
      <alignment horizontal="right" vertical="center"/>
    </xf>
    <xf numFmtId="176" fontId="0" fillId="0" borderId="0" xfId="0" applyNumberFormat="1">
      <alignment vertical="center"/>
    </xf>
    <xf numFmtId="176" fontId="0" fillId="0" borderId="0" xfId="0" applyNumberFormat="1" applyAlignment="1">
      <alignment horizontal="right" vertical="center"/>
    </xf>
    <xf numFmtId="176" fontId="2" fillId="0" borderId="0" xfId="0" applyNumberFormat="1" applyFont="1">
      <alignment vertical="center"/>
    </xf>
    <xf numFmtId="176" fontId="2" fillId="0" borderId="9"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0" fillId="0" borderId="13"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3" xfId="0" applyNumberFormat="1" applyBorder="1" applyAlignment="1">
      <alignment horizontal="right" vertical="center"/>
    </xf>
    <xf numFmtId="176" fontId="0" fillId="0" borderId="4" xfId="0" applyNumberFormat="1" applyBorder="1" applyAlignment="1">
      <alignment horizontal="right" vertical="center"/>
    </xf>
    <xf numFmtId="176" fontId="0" fillId="0" borderId="5" xfId="0" applyNumberFormat="1" applyBorder="1" applyAlignment="1">
      <alignment horizontal="right" vertical="center"/>
    </xf>
    <xf numFmtId="176" fontId="0" fillId="0" borderId="0" xfId="0" applyNumberFormat="1" applyBorder="1" applyAlignment="1">
      <alignment horizontal="center" vertical="center"/>
    </xf>
    <xf numFmtId="176" fontId="0" fillId="0" borderId="0" xfId="0" applyNumberFormat="1" applyBorder="1" applyAlignment="1">
      <alignment horizontal="right" vertical="center"/>
    </xf>
    <xf numFmtId="176" fontId="2" fillId="0" borderId="0" xfId="0" applyNumberFormat="1" applyFont="1" applyAlignment="1">
      <alignment horizontal="left" vertical="center"/>
    </xf>
    <xf numFmtId="176" fontId="0" fillId="0" borderId="6" xfId="0" applyNumberFormat="1" applyBorder="1" applyAlignment="1">
      <alignment horizontal="right" vertical="center"/>
    </xf>
    <xf numFmtId="176" fontId="0" fillId="0" borderId="15" xfId="0" applyNumberFormat="1" applyBorder="1" applyAlignment="1">
      <alignment horizontal="center" vertical="center" shrinkToFit="1"/>
    </xf>
    <xf numFmtId="176" fontId="2" fillId="0" borderId="0" xfId="0" applyNumberFormat="1" applyFont="1" applyAlignment="1">
      <alignment horizontal="right" vertical="center"/>
    </xf>
    <xf numFmtId="176" fontId="2" fillId="0" borderId="0" xfId="0" applyNumberFormat="1" applyFont="1" applyBorder="1" applyAlignment="1">
      <alignment horizontal="right" vertical="center"/>
    </xf>
    <xf numFmtId="177" fontId="0" fillId="0" borderId="5" xfId="0" applyNumberFormat="1" applyBorder="1" applyAlignment="1">
      <alignment horizontal="right" vertical="center"/>
    </xf>
    <xf numFmtId="177" fontId="0" fillId="0" borderId="1" xfId="0" applyNumberFormat="1" applyBorder="1" applyAlignment="1">
      <alignment horizontal="right" vertical="center"/>
    </xf>
    <xf numFmtId="176" fontId="0" fillId="0" borderId="13" xfId="0" applyNumberFormat="1" applyFont="1" applyBorder="1" applyAlignment="1">
      <alignment horizontal="right" vertical="center" shrinkToFit="1"/>
    </xf>
    <xf numFmtId="176" fontId="0" fillId="0" borderId="11" xfId="0" applyNumberFormat="1" applyFont="1" applyBorder="1" applyAlignment="1">
      <alignment horizontal="right" vertical="center" shrinkToFit="1"/>
    </xf>
    <xf numFmtId="176" fontId="0" fillId="0" borderId="12" xfId="0" applyNumberFormat="1" applyFont="1" applyBorder="1" applyAlignment="1">
      <alignment horizontal="right" vertical="center" shrinkToFit="1"/>
    </xf>
    <xf numFmtId="176" fontId="0" fillId="0" borderId="8" xfId="0" applyNumberFormat="1" applyFont="1" applyBorder="1" applyAlignment="1">
      <alignment horizontal="right" vertical="center" shrinkToFit="1"/>
    </xf>
    <xf numFmtId="176" fontId="0" fillId="0" borderId="1" xfId="0" applyNumberFormat="1" applyFont="1" applyBorder="1" applyAlignment="1">
      <alignment horizontal="right" vertical="center" shrinkToFit="1"/>
    </xf>
    <xf numFmtId="176" fontId="0" fillId="0" borderId="10" xfId="0" applyNumberFormat="1" applyFont="1" applyBorder="1" applyAlignment="1">
      <alignment horizontal="right" vertical="center" shrinkToFit="1"/>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7" fontId="0" fillId="0" borderId="5" xfId="0" applyNumberFormat="1" applyFont="1" applyBorder="1" applyAlignment="1">
      <alignment horizontal="right" vertical="center"/>
    </xf>
    <xf numFmtId="176" fontId="0" fillId="0" borderId="1" xfId="0" applyNumberFormat="1" applyFont="1" applyBorder="1" applyAlignment="1">
      <alignment horizontal="right" vertical="center"/>
    </xf>
    <xf numFmtId="177" fontId="0" fillId="0" borderId="1" xfId="0" applyNumberFormat="1" applyFont="1" applyBorder="1" applyAlignment="1">
      <alignment horizontal="right" vertical="center"/>
    </xf>
    <xf numFmtId="176" fontId="0" fillId="0" borderId="10" xfId="0" applyNumberFormat="1" applyFont="1" applyBorder="1" applyAlignment="1">
      <alignment horizontal="right" vertical="center"/>
    </xf>
    <xf numFmtId="177" fontId="0" fillId="0" borderId="5" xfId="0" applyNumberFormat="1" applyFont="1" applyBorder="1" applyAlignment="1">
      <alignment horizontal="right" vertical="center" shrinkToFit="1"/>
    </xf>
    <xf numFmtId="176" fontId="0" fillId="0" borderId="8" xfId="0" applyNumberFormat="1" applyFont="1" applyBorder="1" applyAlignment="1">
      <alignment horizontal="right" vertical="center"/>
    </xf>
    <xf numFmtId="177" fontId="0" fillId="0" borderId="1" xfId="0" applyNumberFormat="1" applyFont="1" applyBorder="1" applyAlignment="1">
      <alignment horizontal="right" vertical="center" shrinkToFit="1"/>
    </xf>
    <xf numFmtId="0" fontId="0" fillId="0" borderId="0" xfId="0" applyAlignment="1">
      <alignment horizontal="left" vertical="center"/>
    </xf>
    <xf numFmtId="0" fontId="0" fillId="0" borderId="0" xfId="0" applyBorder="1" applyAlignment="1">
      <alignment horizontal="left" vertical="center"/>
    </xf>
    <xf numFmtId="176" fontId="3" fillId="0" borderId="2"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0" fillId="0" borderId="2" xfId="0" applyNumberFormat="1" applyFont="1" applyBorder="1" applyAlignment="1">
      <alignment horizontal="right" vertical="center" shrinkToFit="1"/>
    </xf>
    <xf numFmtId="176" fontId="5" fillId="0" borderId="33" xfId="0" applyNumberFormat="1" applyFont="1" applyBorder="1" applyAlignment="1">
      <alignment horizontal="right" vertical="center" shrinkToFit="1"/>
    </xf>
    <xf numFmtId="176" fontId="0" fillId="0" borderId="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2" fillId="0" borderId="33" xfId="0" applyNumberFormat="1" applyFont="1" applyBorder="1" applyAlignment="1">
      <alignment horizontal="right" vertical="center"/>
    </xf>
    <xf numFmtId="0" fontId="0" fillId="0" borderId="1" xfId="0" applyBorder="1" applyAlignment="1">
      <alignment horizontal="center"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176" fontId="7" fillId="0" borderId="18" xfId="0" applyNumberFormat="1" applyFont="1" applyBorder="1" applyAlignment="1">
      <alignment horizontal="center" vertical="center"/>
    </xf>
    <xf numFmtId="176" fontId="7" fillId="0" borderId="19" xfId="0" applyNumberFormat="1" applyFont="1" applyBorder="1" applyAlignment="1">
      <alignment horizontal="center" vertical="center" shrinkToFit="1"/>
    </xf>
    <xf numFmtId="176" fontId="7" fillId="0" borderId="20" xfId="0" applyNumberFormat="1" applyFont="1" applyBorder="1" applyAlignment="1">
      <alignment horizontal="center" vertical="center" shrinkToFit="1"/>
    </xf>
    <xf numFmtId="176" fontId="7" fillId="0" borderId="22" xfId="0" applyNumberFormat="1" applyFont="1" applyBorder="1" applyAlignment="1">
      <alignment horizontal="center" vertical="center"/>
    </xf>
    <xf numFmtId="176" fontId="7" fillId="0" borderId="16"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176" fontId="7" fillId="0" borderId="24" xfId="0" applyNumberFormat="1" applyFont="1" applyBorder="1" applyAlignment="1">
      <alignment horizontal="center" vertical="center"/>
    </xf>
    <xf numFmtId="176" fontId="7" fillId="0" borderId="13"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7" fillId="0" borderId="32" xfId="0" applyNumberFormat="1" applyFont="1" applyBorder="1" applyAlignment="1">
      <alignment horizontal="center" vertical="center" shrinkToFit="1"/>
    </xf>
    <xf numFmtId="176" fontId="7" fillId="0" borderId="13" xfId="0" applyNumberFormat="1" applyFont="1" applyBorder="1" applyAlignment="1">
      <alignment horizontal="right" vertical="center" shrinkToFit="1"/>
    </xf>
    <xf numFmtId="176" fontId="7" fillId="0" borderId="11" xfId="0" applyNumberFormat="1" applyFont="1" applyBorder="1" applyAlignment="1">
      <alignment horizontal="right" vertical="center" shrinkToFit="1"/>
    </xf>
    <xf numFmtId="176" fontId="7" fillId="0" borderId="32" xfId="0" applyNumberFormat="1" applyFont="1" applyBorder="1" applyAlignment="1">
      <alignment horizontal="right" vertical="center" shrinkToFit="1"/>
    </xf>
    <xf numFmtId="176" fontId="7" fillId="0" borderId="25" xfId="0" applyNumberFormat="1" applyFont="1" applyBorder="1" applyAlignment="1">
      <alignment horizontal="center" vertical="center"/>
    </xf>
    <xf numFmtId="176" fontId="7" fillId="0" borderId="26" xfId="0" applyNumberFormat="1" applyFont="1" applyBorder="1" applyAlignment="1">
      <alignment horizontal="right" vertical="center"/>
    </xf>
    <xf numFmtId="176" fontId="7" fillId="0" borderId="27"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0" xfId="0" applyNumberFormat="1" applyFont="1" applyFill="1" applyBorder="1" applyAlignment="1">
      <alignment horizontal="left" vertical="center"/>
    </xf>
    <xf numFmtId="176" fontId="2" fillId="0" borderId="29" xfId="0" applyNumberFormat="1" applyFont="1" applyBorder="1" applyAlignment="1">
      <alignment horizontal="center" vertical="center" shrinkToFit="1"/>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xf>
    <xf numFmtId="0" fontId="0" fillId="0" borderId="34" xfId="0" applyBorder="1">
      <alignment vertical="center"/>
    </xf>
    <xf numFmtId="176" fontId="0" fillId="0" borderId="1" xfId="0" applyNumberFormat="1" applyFont="1" applyBorder="1" applyAlignment="1">
      <alignment horizontal="center" vertical="center" shrinkToFit="1"/>
    </xf>
    <xf numFmtId="176" fontId="7" fillId="0" borderId="33"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0" fillId="0" borderId="14" xfId="0" applyNumberFormat="1" applyBorder="1" applyAlignment="1">
      <alignment horizontal="center" vertical="center"/>
    </xf>
    <xf numFmtId="176" fontId="7" fillId="0" borderId="1" xfId="0" applyNumberFormat="1" applyFont="1" applyBorder="1" applyAlignment="1">
      <alignment horizontal="center" vertical="center" shrinkToFit="1"/>
    </xf>
    <xf numFmtId="176" fontId="0" fillId="0" borderId="2" xfId="0" applyNumberFormat="1" applyFont="1" applyBorder="1" applyAlignment="1">
      <alignment horizontal="center" vertical="center" shrinkToFit="1"/>
    </xf>
    <xf numFmtId="176" fontId="0" fillId="0" borderId="3" xfId="0" applyNumberFormat="1" applyBorder="1" applyAlignment="1">
      <alignment horizontal="center" vertical="center" shrinkToFit="1"/>
    </xf>
    <xf numFmtId="176" fontId="0" fillId="0" borderId="39" xfId="0" applyNumberFormat="1" applyFont="1" applyBorder="1" applyAlignment="1">
      <alignment horizontal="center" vertical="center" shrinkToFit="1"/>
    </xf>
    <xf numFmtId="176" fontId="0" fillId="0" borderId="39" xfId="0" applyNumberFormat="1" applyFont="1" applyBorder="1" applyAlignment="1">
      <alignment horizontal="right" vertical="center" shrinkToFit="1"/>
    </xf>
    <xf numFmtId="176" fontId="0" fillId="0" borderId="39" xfId="0" applyNumberFormat="1" applyFont="1" applyBorder="1" applyAlignment="1">
      <alignment horizontal="right" vertical="center"/>
    </xf>
    <xf numFmtId="176" fontId="0" fillId="0" borderId="33" xfId="0" applyNumberFormat="1" applyBorder="1" applyAlignment="1">
      <alignment horizontal="right" vertical="center"/>
    </xf>
    <xf numFmtId="176" fontId="0" fillId="0" borderId="11" xfId="0" applyNumberFormat="1" applyBorder="1" applyAlignment="1">
      <alignment horizontal="center"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shrinkToFit="1"/>
    </xf>
    <xf numFmtId="176" fontId="2" fillId="0" borderId="14"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0" fillId="0" borderId="40" xfId="0" applyNumberFormat="1" applyFont="1" applyBorder="1" applyAlignment="1">
      <alignment horizontal="right" vertical="center" shrinkToFit="1"/>
    </xf>
    <xf numFmtId="176" fontId="0" fillId="0" borderId="40" xfId="0" applyNumberFormat="1" applyFont="1" applyBorder="1" applyAlignment="1">
      <alignment horizontal="right" vertical="center"/>
    </xf>
    <xf numFmtId="0" fontId="0" fillId="0" borderId="1" xfId="0" applyBorder="1" applyAlignment="1">
      <alignment horizontal="right" vertical="center"/>
    </xf>
    <xf numFmtId="176" fontId="7" fillId="0" borderId="28" xfId="0" applyNumberFormat="1" applyFont="1" applyBorder="1" applyAlignment="1">
      <alignment horizontal="center" vertical="center" shrinkToFit="1"/>
    </xf>
    <xf numFmtId="0" fontId="7" fillId="0" borderId="21" xfId="0" applyFont="1" applyBorder="1" applyAlignment="1">
      <alignment horizontal="center" vertical="center" shrinkToFit="1"/>
    </xf>
    <xf numFmtId="176" fontId="7" fillId="0" borderId="11" xfId="0" applyNumberFormat="1" applyFont="1" applyBorder="1" applyAlignment="1">
      <alignment horizontal="center" vertical="center"/>
    </xf>
    <xf numFmtId="0" fontId="7" fillId="0" borderId="23" xfId="0" applyFont="1" applyBorder="1" applyAlignment="1">
      <alignment horizontal="center" vertical="center"/>
    </xf>
    <xf numFmtId="176" fontId="3" fillId="0" borderId="8"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0" fillId="0" borderId="14" xfId="0" applyNumberForma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right" vertical="center"/>
    </xf>
    <xf numFmtId="176" fontId="0" fillId="0" borderId="38"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8" xfId="0" applyNumberFormat="1" applyBorder="1" applyAlignment="1">
      <alignment horizontal="center" vertical="center" shrinkToFit="1"/>
    </xf>
    <xf numFmtId="176" fontId="0" fillId="0" borderId="7" xfId="0" applyNumberFormat="1" applyBorder="1" applyAlignment="1">
      <alignment horizontal="center" vertical="center" shrinkToFit="1"/>
    </xf>
    <xf numFmtId="176" fontId="2" fillId="0" borderId="8"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0" fillId="0" borderId="14" xfId="0" applyNumberFormat="1" applyFont="1"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176" fontId="0" fillId="0" borderId="8"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176" fontId="7" fillId="0" borderId="3"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xdr:rowOff>
        </xdr:from>
        <xdr:to>
          <xdr:col>10</xdr:col>
          <xdr:colOff>152400</xdr:colOff>
          <xdr:row>12</xdr:row>
          <xdr:rowOff>37255</xdr:rowOff>
        </xdr:to>
        <xdr:pic>
          <xdr:nvPicPr>
            <xdr:cNvPr id="12" name="図 11"/>
            <xdr:cNvPicPr>
              <a:picLocks noChangeAspect="1" noChangeArrowheads="1"/>
              <a:extLst>
                <a:ext uri="{84589F7E-364E-4C9E-8A38-B11213B215E9}">
                  <a14:cameraTool cellRange="Sheet2!$A$1:$F$10" spid="_x0000_s5158"/>
                </a:ext>
              </a:extLst>
            </xdr:cNvPicPr>
          </xdr:nvPicPr>
          <xdr:blipFill>
            <a:blip xmlns:r="http://schemas.openxmlformats.org/officeDocument/2006/relationships" r:embed="rId1"/>
            <a:srcRect/>
            <a:stretch>
              <a:fillRect/>
            </a:stretch>
          </xdr:blipFill>
          <xdr:spPr bwMode="auto">
            <a:xfrm>
              <a:off x="0" y="1"/>
              <a:ext cx="7362825" cy="213275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85725</xdr:rowOff>
    </xdr:from>
    <xdr:to>
      <xdr:col>6</xdr:col>
      <xdr:colOff>352425</xdr:colOff>
      <xdr:row>16</xdr:row>
      <xdr:rowOff>161925</xdr:rowOff>
    </xdr:to>
    <xdr:sp macro="" textlink="">
      <xdr:nvSpPr>
        <xdr:cNvPr id="3" name="テキスト ボックス 2"/>
        <xdr:cNvSpPr txBox="1"/>
      </xdr:nvSpPr>
      <xdr:spPr>
        <a:xfrm>
          <a:off x="0" y="4200525"/>
          <a:ext cx="4467225"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平成</a:t>
          </a:r>
          <a:r>
            <a:rPr kumimoji="1" lang="en-US" altLang="ja-JP" sz="1600"/>
            <a:t>27</a:t>
          </a:r>
          <a:r>
            <a:rPr kumimoji="1" lang="ja-JP" altLang="en-US" sz="1600"/>
            <a:t>年</a:t>
          </a:r>
          <a:r>
            <a:rPr kumimoji="1" lang="en-US" altLang="ja-JP" sz="1600"/>
            <a:t>3</a:t>
          </a:r>
          <a:r>
            <a:rPr kumimoji="1" lang="ja-JP" altLang="en-US" sz="1600"/>
            <a:t>月末日、育成室卒業予定児童数</a:t>
          </a:r>
          <a:endParaRPr kumimoji="1" lang="en-US" altLang="ja-JP" sz="1600"/>
        </a:p>
        <a:p>
          <a:endParaRPr kumimoji="1" lang="en-US" altLang="ja-JP" sz="1600"/>
        </a:p>
        <a:p>
          <a:pPr algn="ctr"/>
          <a:r>
            <a:rPr kumimoji="1" lang="ja-JP" altLang="en-US" sz="1600"/>
            <a:t>身体　　     </a:t>
          </a:r>
          <a:r>
            <a:rPr kumimoji="1" lang="en-US" altLang="ja-JP" sz="1600"/>
            <a:t>8</a:t>
          </a:r>
          <a:r>
            <a:rPr kumimoji="1" lang="ja-JP" altLang="en-US" sz="1600"/>
            <a:t>名</a:t>
          </a:r>
          <a:endParaRPr kumimoji="1" lang="en-US" altLang="ja-JP" sz="1600"/>
        </a:p>
        <a:p>
          <a:pPr algn="ctr"/>
          <a:r>
            <a:rPr kumimoji="1" lang="ja-JP" altLang="en-US" sz="1600"/>
            <a:t>知的　　</a:t>
          </a:r>
          <a:r>
            <a:rPr kumimoji="1" lang="en-US" altLang="ja-JP" sz="1600"/>
            <a:t>109</a:t>
          </a:r>
          <a:r>
            <a:rPr kumimoji="1" lang="ja-JP" altLang="en-US" sz="1600"/>
            <a:t>名</a:t>
          </a:r>
          <a:endParaRPr kumimoji="1" lang="en-US" altLang="ja-JP" sz="16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23" sqref="B23"/>
    </sheetView>
  </sheetViews>
  <sheetFormatPr defaultRowHeight="13.5" x14ac:dyDescent="0.15"/>
  <cols>
    <col min="1" max="1" width="12.625" customWidth="1"/>
    <col min="2" max="6" width="14.625" customWidth="1"/>
  </cols>
  <sheetData>
    <row r="1" spans="1:6" s="58" customFormat="1" ht="15" customHeight="1" thickBot="1" x14ac:dyDescent="0.2">
      <c r="A1" s="4" t="s">
        <v>29</v>
      </c>
      <c r="B1" s="59"/>
      <c r="C1" s="59"/>
      <c r="D1" s="59"/>
      <c r="E1" s="59"/>
      <c r="F1" s="60" t="s">
        <v>46</v>
      </c>
    </row>
    <row r="2" spans="1:6" s="58" customFormat="1" ht="15" customHeight="1" thickTop="1" x14ac:dyDescent="0.15">
      <c r="A2" s="61"/>
      <c r="B2" s="62" t="s">
        <v>24</v>
      </c>
      <c r="C2" s="63" t="s">
        <v>44</v>
      </c>
      <c r="D2" s="62" t="s">
        <v>19</v>
      </c>
      <c r="E2" s="103" t="s">
        <v>45</v>
      </c>
      <c r="F2" s="104"/>
    </row>
    <row r="3" spans="1:6" s="58" customFormat="1" ht="15" customHeight="1" x14ac:dyDescent="0.15">
      <c r="A3" s="64"/>
      <c r="B3" s="65"/>
      <c r="C3" s="66"/>
      <c r="D3" s="65" t="s">
        <v>49</v>
      </c>
      <c r="E3" s="105" t="s">
        <v>53</v>
      </c>
      <c r="F3" s="106"/>
    </row>
    <row r="4" spans="1:6" s="58" customFormat="1" ht="15" customHeight="1" x14ac:dyDescent="0.15">
      <c r="A4" s="67"/>
      <c r="B4" s="68" t="s">
        <v>50</v>
      </c>
      <c r="C4" s="69" t="s">
        <v>51</v>
      </c>
      <c r="D4" s="68" t="s">
        <v>52</v>
      </c>
      <c r="E4" s="79" t="s">
        <v>54</v>
      </c>
      <c r="F4" s="70" t="s">
        <v>55</v>
      </c>
    </row>
    <row r="5" spans="1:6" s="58" customFormat="1" ht="15" customHeight="1" x14ac:dyDescent="0.15">
      <c r="A5" s="67" t="s">
        <v>1</v>
      </c>
      <c r="B5" s="71">
        <f>Sheet1!D5</f>
        <v>1346</v>
      </c>
      <c r="C5" s="72">
        <f>Sheet1!I5</f>
        <v>189</v>
      </c>
      <c r="D5" s="71">
        <f>Sheet1!J5+Sheet1!K5</f>
        <v>327</v>
      </c>
      <c r="E5" s="80">
        <f>Sheet1!L5</f>
        <v>617</v>
      </c>
      <c r="F5" s="73">
        <f>Sheet1!M5</f>
        <v>213</v>
      </c>
    </row>
    <row r="6" spans="1:6" s="58" customFormat="1" ht="15" customHeight="1" x14ac:dyDescent="0.15">
      <c r="A6" s="67" t="s">
        <v>2</v>
      </c>
      <c r="B6" s="71">
        <f>Sheet1!D6</f>
        <v>3306</v>
      </c>
      <c r="C6" s="72">
        <f>Sheet1!I6</f>
        <v>510</v>
      </c>
      <c r="D6" s="71">
        <f>Sheet1!J6+Sheet1!K6</f>
        <v>356</v>
      </c>
      <c r="E6" s="80">
        <f>Sheet1!L6</f>
        <v>2218</v>
      </c>
      <c r="F6" s="73">
        <f>Sheet1!M6</f>
        <v>222</v>
      </c>
    </row>
    <row r="7" spans="1:6" s="58" customFormat="1" ht="15" customHeight="1" x14ac:dyDescent="0.15">
      <c r="A7" s="67" t="s">
        <v>3</v>
      </c>
      <c r="B7" s="71">
        <f>Sheet1!D7</f>
        <v>979</v>
      </c>
      <c r="C7" s="72">
        <f>Sheet1!I7</f>
        <v>564</v>
      </c>
      <c r="D7" s="71">
        <f>Sheet1!J7+Sheet1!K7</f>
        <v>80</v>
      </c>
      <c r="E7" s="80">
        <f>Sheet1!L7</f>
        <v>335</v>
      </c>
      <c r="F7" s="73">
        <f>Sheet1!M7</f>
        <v>0</v>
      </c>
    </row>
    <row r="8" spans="1:6" s="58" customFormat="1" ht="15" customHeight="1" thickBot="1" x14ac:dyDescent="0.2">
      <c r="A8" s="74" t="s">
        <v>5</v>
      </c>
      <c r="B8" s="75">
        <f>SUM(B5:B7)</f>
        <v>5631</v>
      </c>
      <c r="C8" s="76">
        <f>SUM(C5:C7)</f>
        <v>1263</v>
      </c>
      <c r="D8" s="75">
        <f>SUM(D5:D7)</f>
        <v>763</v>
      </c>
      <c r="E8" s="81">
        <f>SUM(E5:E7)</f>
        <v>3170</v>
      </c>
      <c r="F8" s="77">
        <f>SUM(F5:F7)</f>
        <v>435</v>
      </c>
    </row>
    <row r="9" spans="1:6" s="58" customFormat="1" ht="15" customHeight="1" thickTop="1" x14ac:dyDescent="0.15">
      <c r="A9" s="78" t="s">
        <v>60</v>
      </c>
      <c r="B9" s="59"/>
      <c r="C9" s="59"/>
      <c r="D9" s="59"/>
      <c r="E9" s="59"/>
      <c r="F9" s="59"/>
    </row>
    <row r="10" spans="1:6" x14ac:dyDescent="0.15">
      <c r="A10" s="78" t="s">
        <v>59</v>
      </c>
    </row>
  </sheetData>
  <mergeCells count="2">
    <mergeCell ref="E2:F2"/>
    <mergeCell ref="E3:F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Q13" sqref="Q13"/>
    </sheetView>
  </sheetViews>
  <sheetFormatPr defaultRowHeight="13.5" x14ac:dyDescent="0.15"/>
  <cols>
    <col min="1" max="1" width="10.875" customWidth="1"/>
    <col min="2" max="4" width="13.625" customWidth="1"/>
    <col min="5" max="5" width="7.5" customWidth="1"/>
    <col min="6" max="6" width="6.5" hidden="1" customWidth="1"/>
    <col min="7" max="7" width="7.375" customWidth="1"/>
    <col min="8" max="8" width="6.5" hidden="1" customWidth="1"/>
    <col min="9" max="9" width="12.125" customWidth="1"/>
    <col min="10" max="11" width="13.625" customWidth="1"/>
    <col min="12" max="13" width="8.625" customWidth="1"/>
    <col min="14" max="14" width="12.125" customWidth="1"/>
    <col min="15" max="15" width="1.625" customWidth="1"/>
  </cols>
  <sheetData>
    <row r="1" spans="1:14" ht="17.100000000000001" customHeight="1" x14ac:dyDescent="0.15">
      <c r="K1" s="114"/>
      <c r="L1" s="114"/>
      <c r="M1" s="114"/>
      <c r="N1" s="114"/>
    </row>
    <row r="2" spans="1:14" ht="17.100000000000001" customHeight="1" x14ac:dyDescent="0.15">
      <c r="A2" s="4" t="s">
        <v>29</v>
      </c>
      <c r="N2" s="57" t="s">
        <v>39</v>
      </c>
    </row>
    <row r="3" spans="1:14" ht="17.100000000000001" customHeight="1" x14ac:dyDescent="0.15">
      <c r="A3" s="6"/>
      <c r="B3" s="111" t="s">
        <v>69</v>
      </c>
      <c r="C3" s="112"/>
      <c r="D3" s="113"/>
      <c r="E3" s="115" t="s">
        <v>70</v>
      </c>
      <c r="F3" s="116"/>
      <c r="G3" s="116"/>
      <c r="H3" s="116"/>
      <c r="I3" s="117"/>
      <c r="J3" s="7" t="s">
        <v>19</v>
      </c>
      <c r="K3" s="8" t="s">
        <v>20</v>
      </c>
      <c r="L3" s="120" t="s">
        <v>71</v>
      </c>
      <c r="M3" s="121"/>
      <c r="N3" s="122"/>
    </row>
    <row r="4" spans="1:14" ht="15" customHeight="1" x14ac:dyDescent="0.15">
      <c r="A4" s="9"/>
      <c r="B4" s="83" t="s">
        <v>63</v>
      </c>
      <c r="C4" s="84" t="s">
        <v>64</v>
      </c>
      <c r="D4" s="85" t="s">
        <v>65</v>
      </c>
      <c r="E4" s="107" t="s">
        <v>56</v>
      </c>
      <c r="F4" s="108"/>
      <c r="G4" s="109" t="s">
        <v>30</v>
      </c>
      <c r="H4" s="110"/>
      <c r="I4" s="17" t="s">
        <v>31</v>
      </c>
      <c r="J4" s="17"/>
      <c r="K4" s="18"/>
      <c r="L4" s="49" t="s">
        <v>56</v>
      </c>
      <c r="M4" s="50" t="s">
        <v>40</v>
      </c>
      <c r="N4" s="86" t="s">
        <v>48</v>
      </c>
    </row>
    <row r="5" spans="1:14" ht="16.5" customHeight="1" x14ac:dyDescent="0.15">
      <c r="A5" s="9" t="s">
        <v>34</v>
      </c>
      <c r="B5" s="31">
        <f t="shared" ref="B5:C7" si="0">B13+B21</f>
        <v>1206</v>
      </c>
      <c r="C5" s="32">
        <f t="shared" si="0"/>
        <v>140</v>
      </c>
      <c r="D5" s="33">
        <f>SUM(B5:C5)</f>
        <v>1346</v>
      </c>
      <c r="E5" s="34">
        <f>E13+E21</f>
        <v>31</v>
      </c>
      <c r="F5" s="46">
        <f>E5/I5</f>
        <v>0.16402116402116401</v>
      </c>
      <c r="G5" s="35">
        <f>G13+G21</f>
        <v>158</v>
      </c>
      <c r="H5" s="44">
        <f>G5/I5</f>
        <v>0.83597883597883593</v>
      </c>
      <c r="I5" s="35">
        <f>E5+G5</f>
        <v>189</v>
      </c>
      <c r="J5" s="36">
        <f>J13+J21</f>
        <v>48</v>
      </c>
      <c r="K5" s="32">
        <f>K13</f>
        <v>279</v>
      </c>
      <c r="L5" s="51">
        <f>L13+L21</f>
        <v>617</v>
      </c>
      <c r="M5" s="35">
        <f>M13+M21</f>
        <v>213</v>
      </c>
      <c r="N5" s="52">
        <f>D5-(SUM(I5:K5))</f>
        <v>830</v>
      </c>
    </row>
    <row r="6" spans="1:14" ht="16.5" customHeight="1" x14ac:dyDescent="0.15">
      <c r="A6" s="9" t="s">
        <v>35</v>
      </c>
      <c r="B6" s="31">
        <f t="shared" si="0"/>
        <v>2922</v>
      </c>
      <c r="C6" s="32">
        <f t="shared" si="0"/>
        <v>384</v>
      </c>
      <c r="D6" s="33">
        <f>SUM(B6:C6)</f>
        <v>3306</v>
      </c>
      <c r="E6" s="34">
        <f>E14+E22</f>
        <v>132</v>
      </c>
      <c r="F6" s="46">
        <f>E6/I6</f>
        <v>0.25882352941176473</v>
      </c>
      <c r="G6" s="35">
        <f>G14+G22</f>
        <v>378</v>
      </c>
      <c r="H6" s="44">
        <f>G6/I6</f>
        <v>0.74117647058823533</v>
      </c>
      <c r="I6" s="35">
        <f>E6+G6</f>
        <v>510</v>
      </c>
      <c r="J6" s="36">
        <f>J14+J22</f>
        <v>356</v>
      </c>
      <c r="K6" s="32">
        <f>K14</f>
        <v>0</v>
      </c>
      <c r="L6" s="51">
        <f>L14+L22</f>
        <v>2218</v>
      </c>
      <c r="M6" s="35">
        <f>M14+M22</f>
        <v>222</v>
      </c>
      <c r="N6" s="52">
        <f>D6-(SUM(I6:K6))</f>
        <v>2440</v>
      </c>
    </row>
    <row r="7" spans="1:14" ht="16.5" customHeight="1" x14ac:dyDescent="0.15">
      <c r="A7" s="9" t="s">
        <v>36</v>
      </c>
      <c r="B7" s="31">
        <f t="shared" si="0"/>
        <v>739</v>
      </c>
      <c r="C7" s="32">
        <f t="shared" si="0"/>
        <v>240</v>
      </c>
      <c r="D7" s="33">
        <f>SUM(B7:C7)</f>
        <v>979</v>
      </c>
      <c r="E7" s="34">
        <f>E15+E23</f>
        <v>551</v>
      </c>
      <c r="F7" s="46">
        <f>E7/I7</f>
        <v>0.97695035460992907</v>
      </c>
      <c r="G7" s="35">
        <f>G15+G23</f>
        <v>13</v>
      </c>
      <c r="H7" s="44">
        <f>G7/I7</f>
        <v>2.3049645390070921E-2</v>
      </c>
      <c r="I7" s="35">
        <f>E7+G7</f>
        <v>564</v>
      </c>
      <c r="J7" s="36">
        <f>J15+J23</f>
        <v>80</v>
      </c>
      <c r="K7" s="32">
        <f>K15</f>
        <v>0</v>
      </c>
      <c r="L7" s="51">
        <f>L15</f>
        <v>335</v>
      </c>
      <c r="M7" s="35">
        <f>M15</f>
        <v>0</v>
      </c>
      <c r="N7" s="52">
        <f>D7-(SUM(I7:K7))</f>
        <v>335</v>
      </c>
    </row>
    <row r="8" spans="1:14" ht="17.100000000000001" customHeight="1" x14ac:dyDescent="0.15">
      <c r="A8" s="9" t="s">
        <v>5</v>
      </c>
      <c r="B8" s="37">
        <f>SUM(B5:B7)</f>
        <v>4867</v>
      </c>
      <c r="C8" s="38">
        <f>SUM(C5:C7)</f>
        <v>764</v>
      </c>
      <c r="D8" s="39">
        <f>SUM(D5:D7)</f>
        <v>5631</v>
      </c>
      <c r="E8" s="45">
        <f>SUM(E5:E7)</f>
        <v>714</v>
      </c>
      <c r="F8" s="42">
        <f>E8/I8</f>
        <v>0.56532066508313539</v>
      </c>
      <c r="G8" s="41">
        <f>SUM(G5:G7)</f>
        <v>549</v>
      </c>
      <c r="H8" s="40">
        <f>G8/I8</f>
        <v>0.43467933491686461</v>
      </c>
      <c r="I8" s="41">
        <f t="shared" ref="I8" si="1">I16+I24</f>
        <v>1263</v>
      </c>
      <c r="J8" s="43">
        <f>SUM(J5:J7)</f>
        <v>484</v>
      </c>
      <c r="K8" s="38">
        <f>SUM(K5:K7)</f>
        <v>279</v>
      </c>
      <c r="L8" s="53">
        <f>SUM(L5:L7)</f>
        <v>3170</v>
      </c>
      <c r="M8" s="41">
        <f>SUM(M5:M7)</f>
        <v>435</v>
      </c>
      <c r="N8" s="54">
        <f>SUM(N5:N7)</f>
        <v>3605</v>
      </c>
    </row>
    <row r="9" spans="1:14" ht="17.100000000000001" customHeight="1" x14ac:dyDescent="0.15">
      <c r="A9" s="12"/>
      <c r="B9" s="13"/>
      <c r="C9" s="13"/>
      <c r="D9" s="13"/>
      <c r="E9" s="13"/>
      <c r="F9" s="13"/>
      <c r="G9" s="13"/>
      <c r="H9" s="13"/>
      <c r="I9" s="13"/>
      <c r="J9" s="13"/>
      <c r="K9" s="13"/>
      <c r="L9" s="27"/>
      <c r="M9" s="13"/>
      <c r="N9" s="13"/>
    </row>
    <row r="10" spans="1:14" ht="17.100000000000001" customHeight="1" x14ac:dyDescent="0.15">
      <c r="A10" s="14" t="s">
        <v>27</v>
      </c>
      <c r="B10" s="13"/>
      <c r="C10" s="13"/>
      <c r="D10" s="13"/>
      <c r="E10" s="13"/>
      <c r="F10" s="13"/>
      <c r="G10" s="13"/>
      <c r="H10" s="13"/>
      <c r="I10" s="13"/>
      <c r="J10" s="13"/>
      <c r="K10" s="13"/>
      <c r="L10" s="27"/>
      <c r="M10" s="13"/>
      <c r="N10" s="13" t="s">
        <v>38</v>
      </c>
    </row>
    <row r="11" spans="1:14" ht="17.100000000000001" customHeight="1" x14ac:dyDescent="0.15">
      <c r="A11" s="15"/>
      <c r="B11" s="123" t="s">
        <v>68</v>
      </c>
      <c r="C11" s="124"/>
      <c r="D11" s="125"/>
      <c r="E11" s="118" t="s">
        <v>70</v>
      </c>
      <c r="F11" s="119"/>
      <c r="G11" s="119"/>
      <c r="H11" s="119"/>
      <c r="I11" s="117"/>
      <c r="J11" s="7" t="s">
        <v>18</v>
      </c>
      <c r="K11" s="8" t="s">
        <v>0</v>
      </c>
      <c r="L11" s="120" t="s">
        <v>72</v>
      </c>
      <c r="M11" s="121"/>
      <c r="N11" s="122"/>
    </row>
    <row r="12" spans="1:14" ht="15.75" customHeight="1" x14ac:dyDescent="0.15">
      <c r="A12" s="16"/>
      <c r="B12" s="88" t="s">
        <v>62</v>
      </c>
      <c r="C12" s="84" t="s">
        <v>64</v>
      </c>
      <c r="D12" s="85" t="s">
        <v>4</v>
      </c>
      <c r="E12" s="107" t="s">
        <v>56</v>
      </c>
      <c r="F12" s="108"/>
      <c r="G12" s="109" t="s">
        <v>30</v>
      </c>
      <c r="H12" s="110"/>
      <c r="I12" s="17" t="s">
        <v>31</v>
      </c>
      <c r="J12" s="17"/>
      <c r="K12" s="18"/>
      <c r="L12" s="49" t="s">
        <v>56</v>
      </c>
      <c r="M12" s="50" t="s">
        <v>41</v>
      </c>
      <c r="N12" s="86" t="s">
        <v>48</v>
      </c>
    </row>
    <row r="13" spans="1:14" ht="17.100000000000001" customHeight="1" x14ac:dyDescent="0.15">
      <c r="A13" s="5" t="s">
        <v>1</v>
      </c>
      <c r="B13" s="11">
        <v>1041</v>
      </c>
      <c r="C13" s="19">
        <v>111</v>
      </c>
      <c r="D13" s="20">
        <f>B13+C13</f>
        <v>1152</v>
      </c>
      <c r="E13" s="10">
        <v>31</v>
      </c>
      <c r="F13" s="29">
        <f>(E13/I13)</f>
        <v>0.19871794871794871</v>
      </c>
      <c r="G13" s="11">
        <v>125</v>
      </c>
      <c r="H13" s="30">
        <f>G13/I13</f>
        <v>0.80128205128205132</v>
      </c>
      <c r="I13" s="11">
        <f>E13+G13</f>
        <v>156</v>
      </c>
      <c r="J13" s="21">
        <v>48</v>
      </c>
      <c r="K13" s="19">
        <v>279</v>
      </c>
      <c r="L13" s="10">
        <v>494</v>
      </c>
      <c r="M13" s="11">
        <v>175</v>
      </c>
      <c r="N13" s="55">
        <f>D13-(SUM(I13:K13))</f>
        <v>669</v>
      </c>
    </row>
    <row r="14" spans="1:14" ht="17.100000000000001" customHeight="1" x14ac:dyDescent="0.15">
      <c r="A14" s="5" t="s">
        <v>2</v>
      </c>
      <c r="B14" s="11">
        <v>2046</v>
      </c>
      <c r="C14" s="19">
        <v>240</v>
      </c>
      <c r="D14" s="20">
        <f>B14+C14</f>
        <v>2286</v>
      </c>
      <c r="E14" s="10">
        <v>126</v>
      </c>
      <c r="F14" s="29">
        <f>E14/I14</f>
        <v>0.37278106508875741</v>
      </c>
      <c r="G14" s="11">
        <v>212</v>
      </c>
      <c r="H14" s="30">
        <f>G14/I14</f>
        <v>0.62721893491124259</v>
      </c>
      <c r="I14" s="11">
        <f>E14+G14</f>
        <v>338</v>
      </c>
      <c r="J14" s="21">
        <v>356</v>
      </c>
      <c r="K14" s="19">
        <v>0</v>
      </c>
      <c r="L14" s="10">
        <v>1404</v>
      </c>
      <c r="M14" s="11">
        <v>188</v>
      </c>
      <c r="N14" s="55">
        <f>D14-(SUM(I14:K14))</f>
        <v>1592</v>
      </c>
    </row>
    <row r="15" spans="1:14" ht="17.100000000000001" customHeight="1" x14ac:dyDescent="0.15">
      <c r="A15" s="5" t="s">
        <v>3</v>
      </c>
      <c r="B15" s="11">
        <v>739</v>
      </c>
      <c r="C15" s="19">
        <v>240</v>
      </c>
      <c r="D15" s="20">
        <f>B15+C15</f>
        <v>979</v>
      </c>
      <c r="E15" s="10">
        <v>551</v>
      </c>
      <c r="F15" s="29">
        <f>E15/I15</f>
        <v>0.97695035460992907</v>
      </c>
      <c r="G15" s="11">
        <v>13</v>
      </c>
      <c r="H15" s="30">
        <f>G15/I15</f>
        <v>2.3049645390070921E-2</v>
      </c>
      <c r="I15" s="11">
        <f>E15+G15</f>
        <v>564</v>
      </c>
      <c r="J15" s="21">
        <v>80</v>
      </c>
      <c r="K15" s="19">
        <v>0</v>
      </c>
      <c r="L15" s="10">
        <v>335</v>
      </c>
      <c r="M15" s="11">
        <v>0</v>
      </c>
      <c r="N15" s="55">
        <f>D15-(SUM(I15:K15))</f>
        <v>335</v>
      </c>
    </row>
    <row r="16" spans="1:14" ht="17.100000000000001" customHeight="1" x14ac:dyDescent="0.15">
      <c r="A16" s="5" t="s">
        <v>4</v>
      </c>
      <c r="B16" s="11">
        <f t="shared" ref="B16:N16" si="2">SUM(B13:B15)</f>
        <v>3826</v>
      </c>
      <c r="C16" s="19">
        <f t="shared" si="2"/>
        <v>591</v>
      </c>
      <c r="D16" s="20">
        <f t="shared" si="2"/>
        <v>4417</v>
      </c>
      <c r="E16" s="10">
        <f t="shared" si="2"/>
        <v>708</v>
      </c>
      <c r="F16" s="29">
        <f>E16/I16</f>
        <v>0.6691871455576559</v>
      </c>
      <c r="G16" s="11">
        <f t="shared" si="2"/>
        <v>350</v>
      </c>
      <c r="H16" s="30">
        <f>G16/I16</f>
        <v>0.33081285444234404</v>
      </c>
      <c r="I16" s="11">
        <f t="shared" si="2"/>
        <v>1058</v>
      </c>
      <c r="J16" s="21">
        <f t="shared" si="2"/>
        <v>484</v>
      </c>
      <c r="K16" s="19">
        <f t="shared" si="2"/>
        <v>279</v>
      </c>
      <c r="L16" s="10">
        <f>SUM(L13:L15)</f>
        <v>2233</v>
      </c>
      <c r="M16" s="11">
        <f>SUM(M13:M15)</f>
        <v>363</v>
      </c>
      <c r="N16" s="55">
        <f t="shared" si="2"/>
        <v>2596</v>
      </c>
    </row>
    <row r="17" spans="1:14" ht="17.100000000000001" customHeight="1" x14ac:dyDescent="0.15">
      <c r="A17" s="22"/>
      <c r="B17" s="23"/>
      <c r="C17" s="23"/>
      <c r="D17" s="23"/>
      <c r="E17" s="23"/>
      <c r="F17" s="23"/>
      <c r="G17" s="23"/>
      <c r="H17" s="23"/>
      <c r="I17" s="23"/>
      <c r="J17" s="23"/>
      <c r="K17" s="23"/>
      <c r="L17" s="28"/>
      <c r="M17" s="23"/>
      <c r="N17" s="23"/>
    </row>
    <row r="18" spans="1:14" ht="17.100000000000001" customHeight="1" x14ac:dyDescent="0.15">
      <c r="A18" s="24" t="s">
        <v>28</v>
      </c>
      <c r="B18" s="13"/>
      <c r="C18" s="13"/>
      <c r="D18" s="13"/>
      <c r="E18" s="13"/>
      <c r="F18" s="13"/>
      <c r="G18" s="13"/>
      <c r="H18" s="13"/>
      <c r="I18" s="13"/>
      <c r="J18" s="13"/>
      <c r="K18" s="13"/>
      <c r="L18" s="27"/>
      <c r="M18" s="13"/>
      <c r="N18" s="13" t="s">
        <v>38</v>
      </c>
    </row>
    <row r="19" spans="1:14" ht="17.100000000000001" customHeight="1" x14ac:dyDescent="0.15">
      <c r="A19" s="6"/>
      <c r="B19" s="123" t="s">
        <v>68</v>
      </c>
      <c r="C19" s="124"/>
      <c r="D19" s="125"/>
      <c r="E19" s="118" t="s">
        <v>70</v>
      </c>
      <c r="F19" s="119"/>
      <c r="G19" s="119"/>
      <c r="H19" s="119"/>
      <c r="I19" s="117"/>
      <c r="J19" s="7" t="s">
        <v>19</v>
      </c>
      <c r="K19" s="26"/>
      <c r="L19" s="120" t="s">
        <v>72</v>
      </c>
      <c r="M19" s="121"/>
      <c r="N19" s="122"/>
    </row>
    <row r="20" spans="1:14" ht="13.5" customHeight="1" x14ac:dyDescent="0.15">
      <c r="A20" s="9"/>
      <c r="B20" s="88" t="s">
        <v>66</v>
      </c>
      <c r="C20" s="84" t="s">
        <v>64</v>
      </c>
      <c r="D20" s="85" t="s">
        <v>67</v>
      </c>
      <c r="E20" s="107" t="s">
        <v>56</v>
      </c>
      <c r="F20" s="108"/>
      <c r="G20" s="109" t="s">
        <v>30</v>
      </c>
      <c r="H20" s="110"/>
      <c r="I20" s="17" t="s">
        <v>31</v>
      </c>
      <c r="J20" s="17"/>
      <c r="K20" s="18"/>
      <c r="L20" s="49" t="s">
        <v>56</v>
      </c>
      <c r="M20" s="50" t="s">
        <v>42</v>
      </c>
      <c r="N20" s="86" t="s">
        <v>48</v>
      </c>
    </row>
    <row r="21" spans="1:14" ht="17.100000000000001" customHeight="1" x14ac:dyDescent="0.15">
      <c r="A21" s="5" t="s">
        <v>1</v>
      </c>
      <c r="B21" s="11">
        <v>165</v>
      </c>
      <c r="C21" s="19">
        <v>29</v>
      </c>
      <c r="D21" s="20">
        <f>B21+C21</f>
        <v>194</v>
      </c>
      <c r="E21" s="10">
        <v>0</v>
      </c>
      <c r="F21" s="29">
        <f>E21/I21</f>
        <v>0</v>
      </c>
      <c r="G21" s="11">
        <v>33</v>
      </c>
      <c r="H21" s="30">
        <f>G21/I21</f>
        <v>1</v>
      </c>
      <c r="I21" s="11">
        <f>E21+G21</f>
        <v>33</v>
      </c>
      <c r="J21" s="21">
        <v>0</v>
      </c>
      <c r="K21" s="25"/>
      <c r="L21" s="10">
        <v>123</v>
      </c>
      <c r="M21" s="11">
        <v>38</v>
      </c>
      <c r="N21" s="55">
        <f>D21-(SUM(I21:K21))</f>
        <v>161</v>
      </c>
    </row>
    <row r="22" spans="1:14" ht="17.100000000000001" customHeight="1" x14ac:dyDescent="0.15">
      <c r="A22" s="5" t="s">
        <v>2</v>
      </c>
      <c r="B22" s="11">
        <v>876</v>
      </c>
      <c r="C22" s="19">
        <v>144</v>
      </c>
      <c r="D22" s="20">
        <f>B22+C22</f>
        <v>1020</v>
      </c>
      <c r="E22" s="10">
        <v>6</v>
      </c>
      <c r="F22" s="29">
        <f>E22/I22</f>
        <v>3.4883720930232558E-2</v>
      </c>
      <c r="G22" s="11">
        <v>166</v>
      </c>
      <c r="H22" s="30">
        <f>G22/I22</f>
        <v>0.96511627906976749</v>
      </c>
      <c r="I22" s="11">
        <f>E22+G22</f>
        <v>172</v>
      </c>
      <c r="J22" s="21">
        <v>0</v>
      </c>
      <c r="K22" s="25"/>
      <c r="L22" s="10">
        <v>814</v>
      </c>
      <c r="M22" s="11">
        <v>34</v>
      </c>
      <c r="N22" s="55">
        <f>D22-(SUM(I22:K22))</f>
        <v>848</v>
      </c>
    </row>
    <row r="23" spans="1:14" ht="17.100000000000001" customHeight="1" x14ac:dyDescent="0.15">
      <c r="A23" s="5" t="s">
        <v>23</v>
      </c>
      <c r="B23" s="11">
        <v>0</v>
      </c>
      <c r="C23" s="19">
        <v>0</v>
      </c>
      <c r="D23" s="20">
        <f>B23+C23</f>
        <v>0</v>
      </c>
      <c r="E23" s="10">
        <v>0</v>
      </c>
      <c r="F23" s="29" t="s">
        <v>32</v>
      </c>
      <c r="G23" s="11">
        <v>0</v>
      </c>
      <c r="H23" s="30" t="s">
        <v>32</v>
      </c>
      <c r="I23" s="11">
        <f>E23+G23</f>
        <v>0</v>
      </c>
      <c r="J23" s="21">
        <v>0</v>
      </c>
      <c r="K23" s="25"/>
      <c r="L23" s="10" t="s">
        <v>37</v>
      </c>
      <c r="M23" s="11" t="s">
        <v>32</v>
      </c>
      <c r="N23" s="55">
        <f>D23-(SUM(I23:K23))</f>
        <v>0</v>
      </c>
    </row>
    <row r="24" spans="1:14" ht="17.100000000000001" customHeight="1" x14ac:dyDescent="0.15">
      <c r="A24" s="5" t="s">
        <v>4</v>
      </c>
      <c r="B24" s="11">
        <f t="shared" ref="B24:J24" si="3">SUM(B21:B23)</f>
        <v>1041</v>
      </c>
      <c r="C24" s="19">
        <f t="shared" si="3"/>
        <v>173</v>
      </c>
      <c r="D24" s="20">
        <f t="shared" si="3"/>
        <v>1214</v>
      </c>
      <c r="E24" s="10">
        <f t="shared" si="3"/>
        <v>6</v>
      </c>
      <c r="F24" s="29">
        <f>E24/I24</f>
        <v>2.9268292682926831E-2</v>
      </c>
      <c r="G24" s="11">
        <f t="shared" si="3"/>
        <v>199</v>
      </c>
      <c r="H24" s="30">
        <f>G24/I24</f>
        <v>0.97073170731707314</v>
      </c>
      <c r="I24" s="11">
        <f t="shared" si="3"/>
        <v>205</v>
      </c>
      <c r="J24" s="21">
        <f t="shared" si="3"/>
        <v>0</v>
      </c>
      <c r="K24" s="25"/>
      <c r="L24" s="10">
        <f>SUM(L21:L22)</f>
        <v>937</v>
      </c>
      <c r="M24" s="11">
        <f>SUM(M21:M22)</f>
        <v>72</v>
      </c>
      <c r="N24" s="55">
        <f>SUM(N21:N23)</f>
        <v>1009</v>
      </c>
    </row>
    <row r="25" spans="1:14" ht="16.5" customHeight="1" x14ac:dyDescent="0.15">
      <c r="A25" s="48" t="s">
        <v>59</v>
      </c>
      <c r="B25" s="2"/>
      <c r="C25" s="2"/>
      <c r="D25" s="2"/>
      <c r="E25" s="2"/>
      <c r="F25" s="2"/>
      <c r="G25" s="2"/>
      <c r="H25" s="2"/>
      <c r="I25" s="2"/>
      <c r="J25" s="2"/>
      <c r="K25" s="2"/>
      <c r="L25" s="2"/>
      <c r="M25" s="2"/>
      <c r="N25" s="2"/>
    </row>
    <row r="26" spans="1:14" ht="16.5" customHeight="1" x14ac:dyDescent="0.15">
      <c r="A26" s="47" t="s">
        <v>47</v>
      </c>
      <c r="B26" s="1"/>
      <c r="C26" s="1"/>
      <c r="D26" s="1"/>
      <c r="E26" s="1"/>
      <c r="F26" s="1"/>
      <c r="G26" s="1"/>
      <c r="H26" s="1"/>
      <c r="I26" s="1"/>
      <c r="J26" s="1"/>
      <c r="K26" s="1"/>
      <c r="L26" s="1"/>
      <c r="M26" s="1"/>
      <c r="N26" s="1"/>
    </row>
    <row r="27" spans="1:14" ht="16.5" customHeight="1" x14ac:dyDescent="0.15">
      <c r="A27" t="s">
        <v>58</v>
      </c>
      <c r="B27" s="1"/>
      <c r="C27" s="1"/>
      <c r="D27" s="1"/>
      <c r="E27" s="1"/>
      <c r="F27" s="1"/>
      <c r="G27" s="1"/>
      <c r="H27" s="1"/>
      <c r="I27" s="1"/>
      <c r="J27" s="1"/>
      <c r="K27" s="1"/>
      <c r="L27" s="1"/>
      <c r="M27" s="1"/>
      <c r="N27" s="1"/>
    </row>
    <row r="28" spans="1:14" ht="16.5" customHeight="1" x14ac:dyDescent="0.15">
      <c r="B28" s="1"/>
      <c r="C28" s="1"/>
      <c r="D28" s="1"/>
      <c r="E28" s="1"/>
      <c r="F28" s="1"/>
      <c r="G28" s="1"/>
      <c r="H28" s="1"/>
      <c r="I28" s="1"/>
      <c r="J28" s="1"/>
      <c r="K28" s="1"/>
      <c r="L28" s="1"/>
      <c r="M28" s="1"/>
      <c r="N28" s="1"/>
    </row>
    <row r="29" spans="1:14" x14ac:dyDescent="0.15">
      <c r="B29" s="1"/>
      <c r="C29" s="1"/>
      <c r="D29" s="1"/>
      <c r="E29" s="1"/>
      <c r="F29" s="1"/>
      <c r="G29" s="1"/>
      <c r="H29" s="1"/>
      <c r="I29" s="1"/>
      <c r="J29" s="1"/>
      <c r="K29" s="1"/>
      <c r="L29" s="1"/>
      <c r="M29" s="1"/>
      <c r="N29" s="1"/>
    </row>
  </sheetData>
  <mergeCells count="16">
    <mergeCell ref="B3:D3"/>
    <mergeCell ref="K1:N1"/>
    <mergeCell ref="E3:I3"/>
    <mergeCell ref="E11:I11"/>
    <mergeCell ref="E19:I19"/>
    <mergeCell ref="L19:N19"/>
    <mergeCell ref="L11:N11"/>
    <mergeCell ref="L3:N3"/>
    <mergeCell ref="B11:D11"/>
    <mergeCell ref="B19:D19"/>
    <mergeCell ref="E20:F20"/>
    <mergeCell ref="G20:H20"/>
    <mergeCell ref="E12:F12"/>
    <mergeCell ref="G12:H12"/>
    <mergeCell ref="E4:F4"/>
    <mergeCell ref="G4:H4"/>
  </mergeCells>
  <phoneticPr fontId="1"/>
  <pageMargins left="0.51181102362204722" right="0.5118110236220472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N41"/>
  <sheetViews>
    <sheetView tabSelected="1" view="pageLayout" zoomScaleNormal="100" workbookViewId="0">
      <selection activeCell="M10" sqref="M10"/>
    </sheetView>
  </sheetViews>
  <sheetFormatPr defaultRowHeight="13.5" x14ac:dyDescent="0.15"/>
  <cols>
    <col min="1" max="1" width="10.875" customWidth="1"/>
    <col min="2" max="4" width="13.625" customWidth="1"/>
    <col min="5" max="5" width="8.625" customWidth="1"/>
    <col min="6" max="6" width="8.625" hidden="1" customWidth="1"/>
    <col min="7" max="7" width="8.625" customWidth="1"/>
    <col min="8" max="8" width="6.5" hidden="1" customWidth="1"/>
    <col min="9" max="9" width="12" customWidth="1"/>
    <col min="10" max="11" width="13.625" customWidth="1"/>
    <col min="12" max="13" width="8.625" customWidth="1"/>
    <col min="14" max="14" width="12" customWidth="1"/>
    <col min="15" max="15" width="1.625" customWidth="1"/>
  </cols>
  <sheetData>
    <row r="12" spans="1:14" ht="17.100000000000001" customHeight="1" x14ac:dyDescent="0.15">
      <c r="K12" s="114"/>
      <c r="L12" s="114"/>
      <c r="M12" s="114"/>
      <c r="N12" s="114"/>
    </row>
    <row r="13" spans="1:14" ht="21.95" customHeight="1" x14ac:dyDescent="0.15">
      <c r="K13" s="57"/>
      <c r="L13" s="57"/>
      <c r="M13" s="57"/>
      <c r="N13" s="57"/>
    </row>
    <row r="14" spans="1:14" ht="17.100000000000001" customHeight="1" x14ac:dyDescent="0.15">
      <c r="A14" s="4" t="s">
        <v>29</v>
      </c>
      <c r="N14" s="57" t="s">
        <v>39</v>
      </c>
    </row>
    <row r="15" spans="1:14" ht="17.100000000000001" customHeight="1" x14ac:dyDescent="0.15">
      <c r="A15" s="87"/>
      <c r="B15" s="115" t="s">
        <v>24</v>
      </c>
      <c r="C15" s="124"/>
      <c r="D15" s="125"/>
      <c r="E15" s="118" t="s">
        <v>33</v>
      </c>
      <c r="F15" s="119"/>
      <c r="G15" s="119"/>
      <c r="H15" s="119"/>
      <c r="I15" s="117"/>
      <c r="J15" s="7" t="s">
        <v>19</v>
      </c>
      <c r="K15" s="8" t="s">
        <v>0</v>
      </c>
      <c r="L15" s="120" t="s">
        <v>25</v>
      </c>
      <c r="M15" s="121"/>
      <c r="N15" s="122"/>
    </row>
    <row r="16" spans="1:14" ht="12" customHeight="1" x14ac:dyDescent="0.15">
      <c r="A16" s="95"/>
      <c r="B16" s="97" t="s">
        <v>73</v>
      </c>
      <c r="C16" s="90" t="s">
        <v>74</v>
      </c>
      <c r="D16" s="91" t="s">
        <v>4</v>
      </c>
      <c r="E16" s="126" t="s">
        <v>56</v>
      </c>
      <c r="F16" s="127"/>
      <c r="G16" s="128" t="s">
        <v>30</v>
      </c>
      <c r="H16" s="127"/>
      <c r="I16" s="68" t="s">
        <v>4</v>
      </c>
      <c r="J16" s="17"/>
      <c r="K16" s="18"/>
      <c r="L16" s="89" t="s">
        <v>56</v>
      </c>
      <c r="M16" s="88" t="s">
        <v>30</v>
      </c>
      <c r="N16" s="86" t="s">
        <v>4</v>
      </c>
    </row>
    <row r="17" spans="1:14" ht="16.5" customHeight="1" x14ac:dyDescent="0.15">
      <c r="A17" s="95" t="s">
        <v>1</v>
      </c>
      <c r="B17" s="100">
        <f t="shared" ref="B17:C19" si="0">B25+B33</f>
        <v>1206</v>
      </c>
      <c r="C17" s="32">
        <f t="shared" si="0"/>
        <v>140</v>
      </c>
      <c r="D17" s="92">
        <f>SUM(B17:C17)</f>
        <v>1346</v>
      </c>
      <c r="E17" s="34">
        <f>E25+E33</f>
        <v>31</v>
      </c>
      <c r="F17" s="46">
        <f>E17/I17</f>
        <v>0.16402116402116401</v>
      </c>
      <c r="G17" s="35">
        <f>G25+G33</f>
        <v>158</v>
      </c>
      <c r="H17" s="44">
        <f>G17/I17</f>
        <v>0.83597883597883593</v>
      </c>
      <c r="I17" s="35">
        <f>E17+G17</f>
        <v>189</v>
      </c>
      <c r="J17" s="36">
        <f>J25+J33</f>
        <v>48</v>
      </c>
      <c r="K17" s="32">
        <f>K25</f>
        <v>279</v>
      </c>
      <c r="L17" s="51">
        <f>L25+L33</f>
        <v>617</v>
      </c>
      <c r="M17" s="35">
        <f>M25+M33</f>
        <v>213</v>
      </c>
      <c r="N17" s="52">
        <f>D17-(SUM(I17:K17))</f>
        <v>830</v>
      </c>
    </row>
    <row r="18" spans="1:14" ht="16.5" customHeight="1" x14ac:dyDescent="0.15">
      <c r="A18" s="95" t="s">
        <v>2</v>
      </c>
      <c r="B18" s="100">
        <f t="shared" si="0"/>
        <v>2922</v>
      </c>
      <c r="C18" s="32">
        <f t="shared" si="0"/>
        <v>384</v>
      </c>
      <c r="D18" s="92">
        <f>SUM(B18:C18)</f>
        <v>3306</v>
      </c>
      <c r="E18" s="34">
        <f>E26+E34</f>
        <v>132</v>
      </c>
      <c r="F18" s="46">
        <f>E18/I18</f>
        <v>0.25882352941176473</v>
      </c>
      <c r="G18" s="35">
        <f>G26+G34</f>
        <v>378</v>
      </c>
      <c r="H18" s="44">
        <f>G18/I18</f>
        <v>0.74117647058823533</v>
      </c>
      <c r="I18" s="35">
        <f>E18+G18</f>
        <v>510</v>
      </c>
      <c r="J18" s="36">
        <f>J26+J34</f>
        <v>356</v>
      </c>
      <c r="K18" s="32">
        <f>K26</f>
        <v>0</v>
      </c>
      <c r="L18" s="51">
        <f>L26+L34</f>
        <v>2218</v>
      </c>
      <c r="M18" s="35">
        <f>M26+M34</f>
        <v>222</v>
      </c>
      <c r="N18" s="52">
        <f>D18-(SUM(I18:K18))</f>
        <v>2440</v>
      </c>
    </row>
    <row r="19" spans="1:14" ht="16.5" customHeight="1" x14ac:dyDescent="0.15">
      <c r="A19" s="95" t="s">
        <v>3</v>
      </c>
      <c r="B19" s="100">
        <f t="shared" si="0"/>
        <v>739</v>
      </c>
      <c r="C19" s="32">
        <f t="shared" si="0"/>
        <v>240</v>
      </c>
      <c r="D19" s="92">
        <f>SUM(B19:C19)</f>
        <v>979</v>
      </c>
      <c r="E19" s="34">
        <f>E27+E35</f>
        <v>551</v>
      </c>
      <c r="F19" s="46">
        <f>E19/I19</f>
        <v>0.97695035460992907</v>
      </c>
      <c r="G19" s="35">
        <f>G27+G35</f>
        <v>13</v>
      </c>
      <c r="H19" s="44">
        <f>G19/I19</f>
        <v>2.3049645390070921E-2</v>
      </c>
      <c r="I19" s="35">
        <f>E19+G19</f>
        <v>564</v>
      </c>
      <c r="J19" s="36">
        <f>J27+J35</f>
        <v>80</v>
      </c>
      <c r="K19" s="32">
        <f>K27</f>
        <v>0</v>
      </c>
      <c r="L19" s="51">
        <f>L27</f>
        <v>335</v>
      </c>
      <c r="M19" s="35">
        <f>M27</f>
        <v>0</v>
      </c>
      <c r="N19" s="52">
        <f>D19-(SUM(I19:K19))</f>
        <v>335</v>
      </c>
    </row>
    <row r="20" spans="1:14" ht="17.100000000000001" customHeight="1" x14ac:dyDescent="0.15">
      <c r="A20" s="95" t="s">
        <v>5</v>
      </c>
      <c r="B20" s="101">
        <f>SUM(B17:B19)</f>
        <v>4867</v>
      </c>
      <c r="C20" s="38">
        <f>SUM(C17:C19)</f>
        <v>764</v>
      </c>
      <c r="D20" s="93">
        <f>SUM(D17:D19)</f>
        <v>5631</v>
      </c>
      <c r="E20" s="45">
        <f>SUM(E17:E19)</f>
        <v>714</v>
      </c>
      <c r="F20" s="42">
        <f>E20/I20</f>
        <v>0.56532066508313539</v>
      </c>
      <c r="G20" s="41">
        <f>SUM(G17:G19)</f>
        <v>549</v>
      </c>
      <c r="H20" s="40">
        <f>G20/I20</f>
        <v>0.43467933491686461</v>
      </c>
      <c r="I20" s="41">
        <f t="shared" ref="I20" si="1">I28+I36</f>
        <v>1263</v>
      </c>
      <c r="J20" s="43">
        <f>SUM(J17:J19)</f>
        <v>484</v>
      </c>
      <c r="K20" s="38">
        <f>SUM(K17:K19)</f>
        <v>279</v>
      </c>
      <c r="L20" s="53">
        <f>SUM(L17:L19)</f>
        <v>3170</v>
      </c>
      <c r="M20" s="41">
        <f>SUM(M17:M19)</f>
        <v>435</v>
      </c>
      <c r="N20" s="54">
        <f>SUM(N17:N19)</f>
        <v>3605</v>
      </c>
    </row>
    <row r="21" spans="1:14" ht="17.100000000000001" customHeight="1" x14ac:dyDescent="0.15">
      <c r="A21" s="12"/>
      <c r="B21" s="13"/>
      <c r="C21" s="13"/>
      <c r="D21" s="13"/>
      <c r="E21" s="13"/>
      <c r="F21" s="13"/>
      <c r="G21" s="13"/>
      <c r="H21" s="13"/>
      <c r="I21" s="13"/>
      <c r="J21" s="13"/>
      <c r="K21" s="13"/>
      <c r="L21" s="27"/>
      <c r="M21" s="13"/>
      <c r="N21" s="13"/>
    </row>
    <row r="22" spans="1:14" ht="17.100000000000001" customHeight="1" x14ac:dyDescent="0.15">
      <c r="A22" s="14" t="s">
        <v>27</v>
      </c>
      <c r="B22" s="13"/>
      <c r="C22" s="13"/>
      <c r="D22" s="13"/>
      <c r="E22" s="13"/>
      <c r="F22" s="13"/>
      <c r="G22" s="13"/>
      <c r="H22" s="13"/>
      <c r="I22" s="13"/>
      <c r="J22" s="13"/>
      <c r="K22" s="13"/>
      <c r="L22" s="27"/>
      <c r="M22" s="13"/>
      <c r="N22" s="13" t="s">
        <v>38</v>
      </c>
    </row>
    <row r="23" spans="1:14" ht="17.100000000000001" customHeight="1" x14ac:dyDescent="0.15">
      <c r="A23" s="98"/>
      <c r="B23" s="115" t="s">
        <v>24</v>
      </c>
      <c r="C23" s="124"/>
      <c r="D23" s="125"/>
      <c r="E23" s="118" t="s">
        <v>33</v>
      </c>
      <c r="F23" s="119"/>
      <c r="G23" s="119"/>
      <c r="H23" s="119"/>
      <c r="I23" s="117"/>
      <c r="J23" s="7" t="s">
        <v>18</v>
      </c>
      <c r="K23" s="8" t="s">
        <v>0</v>
      </c>
      <c r="L23" s="120" t="s">
        <v>26</v>
      </c>
      <c r="M23" s="121"/>
      <c r="N23" s="122"/>
    </row>
    <row r="24" spans="1:14" ht="12" customHeight="1" x14ac:dyDescent="0.15">
      <c r="A24" s="99"/>
      <c r="B24" s="97" t="s">
        <v>75</v>
      </c>
      <c r="C24" s="90" t="s">
        <v>74</v>
      </c>
      <c r="D24" s="91" t="s">
        <v>4</v>
      </c>
      <c r="E24" s="126" t="s">
        <v>56</v>
      </c>
      <c r="F24" s="127"/>
      <c r="G24" s="128" t="s">
        <v>30</v>
      </c>
      <c r="H24" s="127"/>
      <c r="I24" s="68" t="s">
        <v>4</v>
      </c>
      <c r="J24" s="17"/>
      <c r="K24" s="18"/>
      <c r="L24" s="89" t="s">
        <v>56</v>
      </c>
      <c r="M24" s="88" t="s">
        <v>30</v>
      </c>
      <c r="N24" s="86" t="s">
        <v>4</v>
      </c>
    </row>
    <row r="25" spans="1:14" ht="17.100000000000001" customHeight="1" x14ac:dyDescent="0.15">
      <c r="A25" s="96" t="s">
        <v>1</v>
      </c>
      <c r="B25" s="10">
        <v>1041</v>
      </c>
      <c r="C25" s="19">
        <v>111</v>
      </c>
      <c r="D25" s="94">
        <f>B25+C25</f>
        <v>1152</v>
      </c>
      <c r="E25" s="10">
        <v>31</v>
      </c>
      <c r="F25" s="29">
        <f>(E25/I25)</f>
        <v>0.19871794871794871</v>
      </c>
      <c r="G25" s="11">
        <v>125</v>
      </c>
      <c r="H25" s="30">
        <f>G25/I25</f>
        <v>0.80128205128205132</v>
      </c>
      <c r="I25" s="11">
        <f>E25+G25</f>
        <v>156</v>
      </c>
      <c r="J25" s="21">
        <v>48</v>
      </c>
      <c r="K25" s="19">
        <v>279</v>
      </c>
      <c r="L25" s="10">
        <v>494</v>
      </c>
      <c r="M25" s="11">
        <v>175</v>
      </c>
      <c r="N25" s="55">
        <f>D25-(SUM(I25:K25))</f>
        <v>669</v>
      </c>
    </row>
    <row r="26" spans="1:14" ht="17.100000000000001" customHeight="1" x14ac:dyDescent="0.15">
      <c r="A26" s="96" t="s">
        <v>2</v>
      </c>
      <c r="B26" s="10">
        <v>2046</v>
      </c>
      <c r="C26" s="19">
        <v>240</v>
      </c>
      <c r="D26" s="94">
        <f>B26+C26</f>
        <v>2286</v>
      </c>
      <c r="E26" s="10">
        <v>126</v>
      </c>
      <c r="F26" s="29">
        <f>E26/I26</f>
        <v>0.37278106508875741</v>
      </c>
      <c r="G26" s="11">
        <v>212</v>
      </c>
      <c r="H26" s="30">
        <f>G26/I26</f>
        <v>0.62721893491124259</v>
      </c>
      <c r="I26" s="11">
        <f>E26+G26</f>
        <v>338</v>
      </c>
      <c r="J26" s="21">
        <v>356</v>
      </c>
      <c r="K26" s="19">
        <v>0</v>
      </c>
      <c r="L26" s="10">
        <v>1404</v>
      </c>
      <c r="M26" s="11">
        <v>188</v>
      </c>
      <c r="N26" s="55">
        <f>D26-(SUM(I26:K26))</f>
        <v>1592</v>
      </c>
    </row>
    <row r="27" spans="1:14" ht="17.100000000000001" customHeight="1" x14ac:dyDescent="0.15">
      <c r="A27" s="96" t="s">
        <v>3</v>
      </c>
      <c r="B27" s="10">
        <v>739</v>
      </c>
      <c r="C27" s="19">
        <v>240</v>
      </c>
      <c r="D27" s="94">
        <f>B27+C27</f>
        <v>979</v>
      </c>
      <c r="E27" s="10">
        <v>551</v>
      </c>
      <c r="F27" s="29">
        <f>E27/I27</f>
        <v>0.97695035460992907</v>
      </c>
      <c r="G27" s="11">
        <v>13</v>
      </c>
      <c r="H27" s="30">
        <f>G27/I27</f>
        <v>2.3049645390070921E-2</v>
      </c>
      <c r="I27" s="11">
        <f>E27+G27</f>
        <v>564</v>
      </c>
      <c r="J27" s="21">
        <v>80</v>
      </c>
      <c r="K27" s="19">
        <v>0</v>
      </c>
      <c r="L27" s="10">
        <v>335</v>
      </c>
      <c r="M27" s="11">
        <v>0</v>
      </c>
      <c r="N27" s="55">
        <f>D27-(SUM(I27:K27))</f>
        <v>335</v>
      </c>
    </row>
    <row r="28" spans="1:14" ht="17.100000000000001" customHeight="1" x14ac:dyDescent="0.15">
      <c r="A28" s="96" t="s">
        <v>4</v>
      </c>
      <c r="B28" s="10">
        <f t="shared" ref="B28:N28" si="2">SUM(B25:B27)</f>
        <v>3826</v>
      </c>
      <c r="C28" s="19">
        <f t="shared" si="2"/>
        <v>591</v>
      </c>
      <c r="D28" s="94">
        <f t="shared" si="2"/>
        <v>4417</v>
      </c>
      <c r="E28" s="10">
        <f t="shared" si="2"/>
        <v>708</v>
      </c>
      <c r="F28" s="29">
        <f>E28/I28</f>
        <v>0.6691871455576559</v>
      </c>
      <c r="G28" s="11">
        <f t="shared" si="2"/>
        <v>350</v>
      </c>
      <c r="H28" s="30">
        <f>G28/I28</f>
        <v>0.33081285444234404</v>
      </c>
      <c r="I28" s="11">
        <f t="shared" si="2"/>
        <v>1058</v>
      </c>
      <c r="J28" s="21">
        <f t="shared" si="2"/>
        <v>484</v>
      </c>
      <c r="K28" s="19">
        <f t="shared" si="2"/>
        <v>279</v>
      </c>
      <c r="L28" s="10">
        <f>SUM(L25:L27)</f>
        <v>2233</v>
      </c>
      <c r="M28" s="11">
        <f>SUM(M25:M27)</f>
        <v>363</v>
      </c>
      <c r="N28" s="55">
        <f t="shared" si="2"/>
        <v>2596</v>
      </c>
    </row>
    <row r="29" spans="1:14" ht="17.100000000000001" customHeight="1" x14ac:dyDescent="0.15">
      <c r="A29" s="22"/>
      <c r="B29" s="23"/>
      <c r="C29" s="23"/>
      <c r="D29" s="23"/>
      <c r="E29" s="23"/>
      <c r="F29" s="23"/>
      <c r="G29" s="23"/>
      <c r="H29" s="23"/>
      <c r="I29" s="23"/>
      <c r="J29" s="23"/>
      <c r="K29" s="23"/>
      <c r="L29" s="28"/>
      <c r="M29" s="23"/>
      <c r="N29" s="23"/>
    </row>
    <row r="30" spans="1:14" ht="17.100000000000001" customHeight="1" x14ac:dyDescent="0.15">
      <c r="A30" s="24" t="s">
        <v>28</v>
      </c>
      <c r="B30" s="13"/>
      <c r="C30" s="13"/>
      <c r="D30" s="13"/>
      <c r="E30" s="13"/>
      <c r="F30" s="13"/>
      <c r="G30" s="13"/>
      <c r="H30" s="13"/>
      <c r="I30" s="13"/>
      <c r="J30" s="13"/>
      <c r="K30" s="13"/>
      <c r="L30" s="27"/>
      <c r="M30" s="13"/>
      <c r="N30" s="13" t="s">
        <v>38</v>
      </c>
    </row>
    <row r="31" spans="1:14" ht="17.100000000000001" customHeight="1" x14ac:dyDescent="0.15">
      <c r="A31" s="87"/>
      <c r="B31" s="115" t="s">
        <v>24</v>
      </c>
      <c r="C31" s="124"/>
      <c r="D31" s="125"/>
      <c r="E31" s="118" t="s">
        <v>33</v>
      </c>
      <c r="F31" s="119"/>
      <c r="G31" s="119"/>
      <c r="H31" s="119"/>
      <c r="I31" s="117"/>
      <c r="J31" s="7" t="s">
        <v>19</v>
      </c>
      <c r="K31" s="26"/>
      <c r="L31" s="120" t="s">
        <v>26</v>
      </c>
      <c r="M31" s="121"/>
      <c r="N31" s="122"/>
    </row>
    <row r="32" spans="1:14" ht="12" customHeight="1" x14ac:dyDescent="0.15">
      <c r="A32" s="95"/>
      <c r="B32" s="97" t="s">
        <v>73</v>
      </c>
      <c r="C32" s="90" t="s">
        <v>74</v>
      </c>
      <c r="D32" s="91" t="s">
        <v>4</v>
      </c>
      <c r="E32" s="126" t="s">
        <v>56</v>
      </c>
      <c r="F32" s="127"/>
      <c r="G32" s="128" t="s">
        <v>30</v>
      </c>
      <c r="H32" s="127"/>
      <c r="I32" s="68" t="s">
        <v>4</v>
      </c>
      <c r="J32" s="17"/>
      <c r="K32" s="18"/>
      <c r="L32" s="89" t="s">
        <v>56</v>
      </c>
      <c r="M32" s="88" t="s">
        <v>30</v>
      </c>
      <c r="N32" s="86" t="s">
        <v>4</v>
      </c>
    </row>
    <row r="33" spans="1:14" ht="17.100000000000001" customHeight="1" x14ac:dyDescent="0.15">
      <c r="A33" s="96" t="s">
        <v>1</v>
      </c>
      <c r="B33" s="10">
        <v>165</v>
      </c>
      <c r="C33" s="19">
        <v>29</v>
      </c>
      <c r="D33" s="94">
        <f>B33+C33</f>
        <v>194</v>
      </c>
      <c r="E33" s="10">
        <v>0</v>
      </c>
      <c r="F33" s="29">
        <f>E33/I33</f>
        <v>0</v>
      </c>
      <c r="G33" s="11">
        <v>33</v>
      </c>
      <c r="H33" s="30">
        <f>G33/I33</f>
        <v>1</v>
      </c>
      <c r="I33" s="11">
        <f>E33+G33</f>
        <v>33</v>
      </c>
      <c r="J33" s="21">
        <v>0</v>
      </c>
      <c r="K33" s="25"/>
      <c r="L33" s="10">
        <v>123</v>
      </c>
      <c r="M33" s="11">
        <v>38</v>
      </c>
      <c r="N33" s="55">
        <f>D33-(SUM(I33:K33))</f>
        <v>161</v>
      </c>
    </row>
    <row r="34" spans="1:14" ht="17.100000000000001" customHeight="1" x14ac:dyDescent="0.15">
      <c r="A34" s="96" t="s">
        <v>2</v>
      </c>
      <c r="B34" s="10">
        <v>876</v>
      </c>
      <c r="C34" s="19">
        <v>144</v>
      </c>
      <c r="D34" s="94">
        <f>B34+C34</f>
        <v>1020</v>
      </c>
      <c r="E34" s="10">
        <v>6</v>
      </c>
      <c r="F34" s="29">
        <f>E34/I34</f>
        <v>3.4883720930232558E-2</v>
      </c>
      <c r="G34" s="11">
        <v>166</v>
      </c>
      <c r="H34" s="30">
        <f>G34/I34</f>
        <v>0.96511627906976749</v>
      </c>
      <c r="I34" s="11">
        <f>E34+G34</f>
        <v>172</v>
      </c>
      <c r="J34" s="21">
        <v>0</v>
      </c>
      <c r="K34" s="25"/>
      <c r="L34" s="10">
        <v>814</v>
      </c>
      <c r="M34" s="11">
        <v>34</v>
      </c>
      <c r="N34" s="55">
        <f>D34-(SUM(I34:K34))</f>
        <v>848</v>
      </c>
    </row>
    <row r="35" spans="1:14" ht="17.100000000000001" customHeight="1" x14ac:dyDescent="0.15">
      <c r="A35" s="96" t="s">
        <v>3</v>
      </c>
      <c r="B35" s="10">
        <v>0</v>
      </c>
      <c r="C35" s="19">
        <v>0</v>
      </c>
      <c r="D35" s="94">
        <f>B35+C35</f>
        <v>0</v>
      </c>
      <c r="E35" s="10">
        <v>0</v>
      </c>
      <c r="F35" s="29" t="s">
        <v>32</v>
      </c>
      <c r="G35" s="11">
        <v>0</v>
      </c>
      <c r="H35" s="30" t="s">
        <v>32</v>
      </c>
      <c r="I35" s="11">
        <f>E35+G35</f>
        <v>0</v>
      </c>
      <c r="J35" s="21">
        <v>0</v>
      </c>
      <c r="K35" s="25"/>
      <c r="L35" s="10" t="s">
        <v>32</v>
      </c>
      <c r="M35" s="11" t="s">
        <v>32</v>
      </c>
      <c r="N35" s="55">
        <f>D35-(SUM(I35:K35))</f>
        <v>0</v>
      </c>
    </row>
    <row r="36" spans="1:14" ht="17.100000000000001" customHeight="1" x14ac:dyDescent="0.15">
      <c r="A36" s="96" t="s">
        <v>4</v>
      </c>
      <c r="B36" s="10">
        <f t="shared" ref="B36:J36" si="3">SUM(B33:B35)</f>
        <v>1041</v>
      </c>
      <c r="C36" s="19">
        <f t="shared" si="3"/>
        <v>173</v>
      </c>
      <c r="D36" s="94">
        <f t="shared" si="3"/>
        <v>1214</v>
      </c>
      <c r="E36" s="10">
        <f t="shared" si="3"/>
        <v>6</v>
      </c>
      <c r="F36" s="29">
        <f>E36/I36</f>
        <v>2.9268292682926831E-2</v>
      </c>
      <c r="G36" s="11">
        <f t="shared" si="3"/>
        <v>199</v>
      </c>
      <c r="H36" s="30">
        <f>G36/I36</f>
        <v>0.97073170731707314</v>
      </c>
      <c r="I36" s="11">
        <f t="shared" si="3"/>
        <v>205</v>
      </c>
      <c r="J36" s="21">
        <f t="shared" si="3"/>
        <v>0</v>
      </c>
      <c r="K36" s="25"/>
      <c r="L36" s="10">
        <f>SUM(L33:L34)</f>
        <v>937</v>
      </c>
      <c r="M36" s="11">
        <f>SUM(M33:M34)</f>
        <v>72</v>
      </c>
      <c r="N36" s="55">
        <f>SUM(N33:N35)</f>
        <v>1009</v>
      </c>
    </row>
    <row r="37" spans="1:14" ht="16.5" customHeight="1" x14ac:dyDescent="0.15">
      <c r="A37" s="48" t="s">
        <v>59</v>
      </c>
      <c r="B37" s="2"/>
      <c r="C37" s="2"/>
      <c r="D37" s="2"/>
      <c r="E37" s="2"/>
      <c r="F37" s="2"/>
      <c r="G37" s="2"/>
      <c r="H37" s="2"/>
      <c r="I37" s="2"/>
      <c r="J37" s="2"/>
      <c r="K37" s="2"/>
      <c r="L37" s="2"/>
      <c r="M37" s="2"/>
      <c r="N37" s="2"/>
    </row>
    <row r="38" spans="1:14" ht="16.5" customHeight="1" x14ac:dyDescent="0.15">
      <c r="A38" s="47" t="s">
        <v>47</v>
      </c>
      <c r="B38" s="1"/>
      <c r="C38" s="1"/>
      <c r="D38" s="1"/>
      <c r="E38" s="1"/>
      <c r="F38" s="1"/>
      <c r="G38" s="1"/>
      <c r="H38" s="1"/>
      <c r="I38" s="1"/>
      <c r="J38" s="1"/>
      <c r="K38" s="1"/>
      <c r="L38" s="1"/>
      <c r="M38" s="1"/>
      <c r="N38" s="1"/>
    </row>
    <row r="39" spans="1:14" ht="16.5" customHeight="1" x14ac:dyDescent="0.15">
      <c r="A39" t="s">
        <v>58</v>
      </c>
      <c r="B39" s="1"/>
      <c r="C39" s="1"/>
      <c r="D39" s="1"/>
      <c r="E39" s="1"/>
      <c r="F39" s="1"/>
      <c r="G39" s="1"/>
      <c r="H39" s="1"/>
      <c r="I39" s="1"/>
      <c r="J39" s="1"/>
      <c r="K39" s="1"/>
      <c r="L39" s="1"/>
      <c r="M39" s="1"/>
      <c r="N39" s="1"/>
    </row>
    <row r="40" spans="1:14" ht="16.5" customHeight="1" x14ac:dyDescent="0.15">
      <c r="B40" s="1"/>
      <c r="C40" s="1"/>
      <c r="D40" s="1"/>
      <c r="E40" s="1"/>
      <c r="F40" s="1"/>
      <c r="G40" s="1"/>
      <c r="H40" s="1"/>
      <c r="I40" s="1"/>
      <c r="J40" s="1"/>
      <c r="K40" s="1"/>
      <c r="L40" s="1"/>
      <c r="M40" s="1"/>
      <c r="N40" s="1"/>
    </row>
    <row r="41" spans="1:14" x14ac:dyDescent="0.15">
      <c r="B41" s="1"/>
      <c r="C41" s="1"/>
      <c r="D41" s="1"/>
      <c r="E41" s="1"/>
      <c r="F41" s="1"/>
      <c r="G41" s="1"/>
      <c r="H41" s="1"/>
      <c r="I41" s="1"/>
      <c r="J41" s="1"/>
      <c r="K41" s="1"/>
      <c r="L41" s="1"/>
      <c r="M41" s="1"/>
      <c r="N41" s="1"/>
    </row>
  </sheetData>
  <mergeCells count="16">
    <mergeCell ref="B15:D15"/>
    <mergeCell ref="B23:D23"/>
    <mergeCell ref="B31:D31"/>
    <mergeCell ref="E23:I23"/>
    <mergeCell ref="L23:N23"/>
    <mergeCell ref="E24:F24"/>
    <mergeCell ref="G24:H24"/>
    <mergeCell ref="E31:I31"/>
    <mergeCell ref="L31:N31"/>
    <mergeCell ref="E32:F32"/>
    <mergeCell ref="G32:H32"/>
    <mergeCell ref="K12:N12"/>
    <mergeCell ref="E15:I15"/>
    <mergeCell ref="L15:N15"/>
    <mergeCell ref="E16:F16"/>
    <mergeCell ref="G16:H16"/>
  </mergeCells>
  <phoneticPr fontId="1"/>
  <pageMargins left="0.43307086614173229" right="0.43307086614173229" top="0.74803149606299213" bottom="0.74803149606299213" header="0.31496062992125984" footer="0.31496062992125984"/>
  <pageSetup paperSize="9" scale="86" orientation="landscape" r:id="rId1"/>
  <headerFooter>
    <oddHeader>&amp;L&amp;14計画相談　対象者等一覧表                                     &amp;R平成26年5月29日
江戸川区</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workbookViewId="0">
      <selection activeCell="P10" sqref="P10"/>
    </sheetView>
  </sheetViews>
  <sheetFormatPr defaultRowHeight="13.5" x14ac:dyDescent="0.15"/>
  <sheetData>
    <row r="2" spans="1:14" x14ac:dyDescent="0.15">
      <c r="A2" s="4" t="s">
        <v>77</v>
      </c>
    </row>
    <row r="3" spans="1:14" ht="18" customHeight="1" x14ac:dyDescent="0.15">
      <c r="N3" t="s">
        <v>57</v>
      </c>
    </row>
    <row r="4" spans="1:14" ht="18" customHeight="1" x14ac:dyDescent="0.15">
      <c r="A4" s="56" t="s">
        <v>43</v>
      </c>
      <c r="B4" s="56" t="s">
        <v>6</v>
      </c>
      <c r="C4" s="56" t="s">
        <v>7</v>
      </c>
      <c r="D4" s="56" t="s">
        <v>8</v>
      </c>
      <c r="E4" s="56" t="s">
        <v>9</v>
      </c>
      <c r="F4" s="56" t="s">
        <v>10</v>
      </c>
      <c r="G4" s="56" t="s">
        <v>11</v>
      </c>
      <c r="H4" s="56" t="s">
        <v>12</v>
      </c>
      <c r="I4" s="56" t="s">
        <v>13</v>
      </c>
      <c r="J4" s="56" t="s">
        <v>14</v>
      </c>
      <c r="K4" s="56" t="s">
        <v>15</v>
      </c>
      <c r="L4" s="56" t="s">
        <v>16</v>
      </c>
      <c r="M4" s="56" t="s">
        <v>17</v>
      </c>
      <c r="N4" s="56" t="s">
        <v>4</v>
      </c>
    </row>
    <row r="5" spans="1:14" ht="18" customHeight="1" x14ac:dyDescent="0.15">
      <c r="A5" s="3" t="s">
        <v>1</v>
      </c>
      <c r="B5" s="3">
        <v>10</v>
      </c>
      <c r="C5" s="3">
        <v>11</v>
      </c>
      <c r="D5" s="3">
        <v>12</v>
      </c>
      <c r="E5" s="3">
        <v>12</v>
      </c>
      <c r="F5" s="3">
        <v>13</v>
      </c>
      <c r="G5" s="3">
        <v>14</v>
      </c>
      <c r="H5" s="3">
        <v>30</v>
      </c>
      <c r="I5" s="3">
        <v>9</v>
      </c>
      <c r="J5" s="3">
        <v>27</v>
      </c>
      <c r="K5" s="3">
        <v>23</v>
      </c>
      <c r="L5" s="3">
        <v>16</v>
      </c>
      <c r="M5" s="3">
        <v>13</v>
      </c>
      <c r="N5" s="3">
        <f>SUM(B5:M5)</f>
        <v>190</v>
      </c>
    </row>
    <row r="6" spans="1:14" ht="18" customHeight="1" x14ac:dyDescent="0.15">
      <c r="A6" s="3" t="s">
        <v>2</v>
      </c>
      <c r="B6" s="3">
        <v>17</v>
      </c>
      <c r="C6" s="3">
        <v>19</v>
      </c>
      <c r="D6" s="3">
        <v>19</v>
      </c>
      <c r="E6" s="3">
        <v>20</v>
      </c>
      <c r="F6" s="3">
        <v>22</v>
      </c>
      <c r="G6" s="3">
        <v>17</v>
      </c>
      <c r="H6" s="3">
        <v>22</v>
      </c>
      <c r="I6" s="3">
        <v>32</v>
      </c>
      <c r="J6" s="3">
        <v>22</v>
      </c>
      <c r="K6" s="3">
        <v>15</v>
      </c>
      <c r="L6" s="3">
        <v>28</v>
      </c>
      <c r="M6" s="3">
        <v>11</v>
      </c>
      <c r="N6" s="3">
        <f>SUM(B6:M6)</f>
        <v>244</v>
      </c>
    </row>
    <row r="7" spans="1:14" ht="18" customHeight="1" x14ac:dyDescent="0.15">
      <c r="A7" s="3" t="s">
        <v>3</v>
      </c>
      <c r="B7" s="3">
        <v>5</v>
      </c>
      <c r="C7" s="3">
        <v>4</v>
      </c>
      <c r="D7" s="3">
        <v>7</v>
      </c>
      <c r="E7" s="3">
        <v>8</v>
      </c>
      <c r="F7" s="3">
        <v>5</v>
      </c>
      <c r="G7" s="3">
        <v>4</v>
      </c>
      <c r="H7" s="3">
        <v>6</v>
      </c>
      <c r="I7" s="3">
        <v>14</v>
      </c>
      <c r="J7" s="3">
        <v>6</v>
      </c>
      <c r="K7" s="3">
        <v>8</v>
      </c>
      <c r="L7" s="3">
        <v>5</v>
      </c>
      <c r="M7" s="3">
        <v>9</v>
      </c>
      <c r="N7" s="3">
        <f>SUM(B7:M7)</f>
        <v>81</v>
      </c>
    </row>
    <row r="8" spans="1:14" ht="18" customHeight="1" x14ac:dyDescent="0.15">
      <c r="A8" s="3" t="s">
        <v>4</v>
      </c>
      <c r="B8" s="3">
        <f>SUM(B5:B7)</f>
        <v>32</v>
      </c>
      <c r="C8" s="3">
        <f t="shared" ref="C8:N8" si="0">SUM(C5:C7)</f>
        <v>34</v>
      </c>
      <c r="D8" s="3">
        <f t="shared" si="0"/>
        <v>38</v>
      </c>
      <c r="E8" s="3">
        <f t="shared" si="0"/>
        <v>40</v>
      </c>
      <c r="F8" s="3">
        <f t="shared" si="0"/>
        <v>40</v>
      </c>
      <c r="G8" s="3">
        <f t="shared" si="0"/>
        <v>35</v>
      </c>
      <c r="H8" s="3">
        <f t="shared" si="0"/>
        <v>58</v>
      </c>
      <c r="I8" s="3">
        <f t="shared" si="0"/>
        <v>55</v>
      </c>
      <c r="J8" s="3">
        <f t="shared" si="0"/>
        <v>55</v>
      </c>
      <c r="K8" s="3">
        <f t="shared" si="0"/>
        <v>46</v>
      </c>
      <c r="L8" s="3">
        <f t="shared" si="0"/>
        <v>49</v>
      </c>
      <c r="M8" s="3">
        <f t="shared" si="0"/>
        <v>33</v>
      </c>
      <c r="N8" s="3">
        <f t="shared" si="0"/>
        <v>515</v>
      </c>
    </row>
    <row r="9" spans="1:14" ht="18" customHeight="1" x14ac:dyDescent="0.15"/>
    <row r="10" spans="1:14" ht="18" customHeight="1" x14ac:dyDescent="0.15"/>
    <row r="11" spans="1:14" ht="18" customHeight="1" x14ac:dyDescent="0.15">
      <c r="A11" t="s">
        <v>81</v>
      </c>
      <c r="N11" t="s">
        <v>57</v>
      </c>
    </row>
    <row r="12" spans="1:14" ht="18" customHeight="1" x14ac:dyDescent="0.15">
      <c r="A12" s="56" t="s">
        <v>43</v>
      </c>
      <c r="B12" s="56" t="s">
        <v>6</v>
      </c>
      <c r="C12" s="56" t="s">
        <v>7</v>
      </c>
      <c r="D12" s="56" t="s">
        <v>8</v>
      </c>
      <c r="E12" s="56" t="s">
        <v>9</v>
      </c>
      <c r="F12" s="56" t="s">
        <v>10</v>
      </c>
      <c r="G12" s="56" t="s">
        <v>11</v>
      </c>
      <c r="H12" s="56" t="s">
        <v>12</v>
      </c>
      <c r="I12" s="56" t="s">
        <v>13</v>
      </c>
      <c r="J12" s="56" t="s">
        <v>14</v>
      </c>
      <c r="K12" s="56" t="s">
        <v>15</v>
      </c>
      <c r="L12" s="56" t="s">
        <v>16</v>
      </c>
      <c r="M12" s="56" t="s">
        <v>17</v>
      </c>
      <c r="N12" s="56" t="s">
        <v>4</v>
      </c>
    </row>
    <row r="13" spans="1:14" ht="18" customHeight="1" x14ac:dyDescent="0.15">
      <c r="A13" s="3" t="s">
        <v>1</v>
      </c>
      <c r="B13" s="3">
        <v>11</v>
      </c>
      <c r="C13" s="3">
        <v>12</v>
      </c>
      <c r="D13" s="3">
        <v>12</v>
      </c>
      <c r="E13" s="3">
        <v>12</v>
      </c>
      <c r="F13" s="3">
        <v>16</v>
      </c>
      <c r="G13" s="3">
        <v>14</v>
      </c>
      <c r="H13" s="3">
        <v>30</v>
      </c>
      <c r="I13" s="3">
        <v>10</v>
      </c>
      <c r="J13" s="3">
        <v>28</v>
      </c>
      <c r="K13" s="3">
        <v>23</v>
      </c>
      <c r="L13" s="3">
        <v>16</v>
      </c>
      <c r="M13" s="3">
        <v>13</v>
      </c>
      <c r="N13" s="3">
        <f>SUM(B13:M13)</f>
        <v>197</v>
      </c>
    </row>
    <row r="14" spans="1:14" ht="18" customHeight="1" x14ac:dyDescent="0.15">
      <c r="A14" s="3" t="s">
        <v>2</v>
      </c>
      <c r="B14" s="3">
        <v>22</v>
      </c>
      <c r="C14" s="3">
        <v>20</v>
      </c>
      <c r="D14" s="3">
        <v>25</v>
      </c>
      <c r="E14" s="3">
        <v>25</v>
      </c>
      <c r="F14" s="3">
        <v>27</v>
      </c>
      <c r="G14" s="3">
        <v>21</v>
      </c>
      <c r="H14" s="3">
        <v>26</v>
      </c>
      <c r="I14" s="3">
        <v>40</v>
      </c>
      <c r="J14" s="3">
        <v>25</v>
      </c>
      <c r="K14" s="3">
        <v>21</v>
      </c>
      <c r="L14" s="3">
        <v>33</v>
      </c>
      <c r="M14" s="3">
        <v>13</v>
      </c>
      <c r="N14" s="3">
        <f>SUM(B14:M14)</f>
        <v>298</v>
      </c>
    </row>
    <row r="15" spans="1:14" ht="18" customHeight="1" x14ac:dyDescent="0.15">
      <c r="A15" s="3" t="s">
        <v>3</v>
      </c>
      <c r="B15" s="3">
        <v>5</v>
      </c>
      <c r="C15" s="3">
        <v>4</v>
      </c>
      <c r="D15" s="3">
        <v>7</v>
      </c>
      <c r="E15" s="3">
        <v>8</v>
      </c>
      <c r="F15" s="3">
        <v>5</v>
      </c>
      <c r="G15" s="3">
        <v>4</v>
      </c>
      <c r="H15" s="3">
        <v>6</v>
      </c>
      <c r="I15" s="3">
        <v>14</v>
      </c>
      <c r="J15" s="3">
        <v>6</v>
      </c>
      <c r="K15" s="3">
        <v>8</v>
      </c>
      <c r="L15" s="3">
        <v>5</v>
      </c>
      <c r="M15" s="3">
        <v>9</v>
      </c>
      <c r="N15" s="3">
        <f>SUM(B15:M15)</f>
        <v>81</v>
      </c>
    </row>
    <row r="16" spans="1:14" ht="18" customHeight="1" x14ac:dyDescent="0.15">
      <c r="A16" s="3" t="s">
        <v>4</v>
      </c>
      <c r="B16" s="3">
        <f>SUM(B13:B15)</f>
        <v>38</v>
      </c>
      <c r="C16" s="3">
        <f t="shared" ref="C16:N16" si="1">SUM(C13:C15)</f>
        <v>36</v>
      </c>
      <c r="D16" s="3">
        <f t="shared" si="1"/>
        <v>44</v>
      </c>
      <c r="E16" s="3">
        <f t="shared" si="1"/>
        <v>45</v>
      </c>
      <c r="F16" s="3">
        <f t="shared" si="1"/>
        <v>48</v>
      </c>
      <c r="G16" s="3">
        <f t="shared" si="1"/>
        <v>39</v>
      </c>
      <c r="H16" s="3">
        <f t="shared" si="1"/>
        <v>62</v>
      </c>
      <c r="I16" s="3">
        <f t="shared" si="1"/>
        <v>64</v>
      </c>
      <c r="J16" s="3">
        <f t="shared" si="1"/>
        <v>59</v>
      </c>
      <c r="K16" s="3">
        <f t="shared" si="1"/>
        <v>52</v>
      </c>
      <c r="L16" s="3">
        <f t="shared" si="1"/>
        <v>54</v>
      </c>
      <c r="M16" s="3">
        <f t="shared" si="1"/>
        <v>35</v>
      </c>
      <c r="N16" s="3">
        <f t="shared" si="1"/>
        <v>576</v>
      </c>
    </row>
  </sheetData>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Q27" sqref="Q27"/>
    </sheetView>
  </sheetViews>
  <sheetFormatPr defaultRowHeight="13.5" x14ac:dyDescent="0.15"/>
  <sheetData>
    <row r="1" spans="1:14" ht="18" customHeight="1" x14ac:dyDescent="0.15">
      <c r="A1" s="4" t="s">
        <v>76</v>
      </c>
    </row>
    <row r="2" spans="1:14" ht="18" customHeight="1" x14ac:dyDescent="0.15">
      <c r="N2" t="s">
        <v>78</v>
      </c>
    </row>
    <row r="3" spans="1:14" ht="18" customHeight="1" x14ac:dyDescent="0.15">
      <c r="A3" s="56" t="s">
        <v>43</v>
      </c>
      <c r="B3" s="56" t="s">
        <v>6</v>
      </c>
      <c r="C3" s="56" t="s">
        <v>7</v>
      </c>
      <c r="D3" s="56" t="s">
        <v>8</v>
      </c>
      <c r="E3" s="56" t="s">
        <v>9</v>
      </c>
      <c r="F3" s="56" t="s">
        <v>10</v>
      </c>
      <c r="G3" s="56" t="s">
        <v>11</v>
      </c>
      <c r="H3" s="56" t="s">
        <v>12</v>
      </c>
      <c r="I3" s="56" t="s">
        <v>13</v>
      </c>
      <c r="J3" s="56" t="s">
        <v>14</v>
      </c>
      <c r="K3" s="56" t="s">
        <v>15</v>
      </c>
      <c r="L3" s="56" t="s">
        <v>16</v>
      </c>
      <c r="M3" s="56" t="s">
        <v>17</v>
      </c>
      <c r="N3" s="56" t="s">
        <v>4</v>
      </c>
    </row>
    <row r="4" spans="1:14" ht="18" customHeight="1" x14ac:dyDescent="0.15">
      <c r="A4" s="3" t="s">
        <v>1</v>
      </c>
      <c r="B4" s="3">
        <v>17</v>
      </c>
      <c r="C4" s="3">
        <v>8</v>
      </c>
      <c r="D4" s="3">
        <v>9</v>
      </c>
      <c r="E4" s="3">
        <v>4</v>
      </c>
      <c r="F4" s="3">
        <v>13</v>
      </c>
      <c r="G4" s="3">
        <v>10</v>
      </c>
      <c r="H4" s="3">
        <v>10</v>
      </c>
      <c r="I4" s="3">
        <v>7</v>
      </c>
      <c r="J4" s="3">
        <v>7</v>
      </c>
      <c r="K4" s="3">
        <v>6</v>
      </c>
      <c r="L4" s="3">
        <v>7</v>
      </c>
      <c r="M4" s="3">
        <v>8</v>
      </c>
      <c r="N4" s="3">
        <f>SUM(B4:M4)</f>
        <v>106</v>
      </c>
    </row>
    <row r="5" spans="1:14" ht="18" customHeight="1" x14ac:dyDescent="0.15">
      <c r="A5" s="3" t="s">
        <v>2</v>
      </c>
      <c r="B5" s="3">
        <v>53</v>
      </c>
      <c r="C5" s="3">
        <v>41</v>
      </c>
      <c r="D5" s="3">
        <v>38</v>
      </c>
      <c r="E5" s="3">
        <v>42</v>
      </c>
      <c r="F5" s="3">
        <v>38</v>
      </c>
      <c r="G5" s="3">
        <v>54</v>
      </c>
      <c r="H5" s="3">
        <v>41</v>
      </c>
      <c r="I5" s="3">
        <v>46</v>
      </c>
      <c r="J5" s="3">
        <v>50</v>
      </c>
      <c r="K5" s="3">
        <v>38</v>
      </c>
      <c r="L5" s="3">
        <v>44</v>
      </c>
      <c r="M5" s="3">
        <v>45</v>
      </c>
      <c r="N5" s="3">
        <f>SUM(B5:M5)</f>
        <v>530</v>
      </c>
    </row>
    <row r="6" spans="1:14" ht="18" customHeight="1" x14ac:dyDescent="0.15">
      <c r="A6" s="3" t="s">
        <v>3</v>
      </c>
      <c r="B6" s="102" t="s">
        <v>79</v>
      </c>
      <c r="C6" s="102" t="s">
        <v>79</v>
      </c>
      <c r="D6" s="102" t="s">
        <v>79</v>
      </c>
      <c r="E6" s="102" t="s">
        <v>80</v>
      </c>
      <c r="F6" s="102" t="s">
        <v>79</v>
      </c>
      <c r="G6" s="102" t="s">
        <v>79</v>
      </c>
      <c r="H6" s="102" t="s">
        <v>80</v>
      </c>
      <c r="I6" s="102" t="s">
        <v>80</v>
      </c>
      <c r="J6" s="102" t="s">
        <v>79</v>
      </c>
      <c r="K6" s="102" t="s">
        <v>79</v>
      </c>
      <c r="L6" s="102" t="s">
        <v>79</v>
      </c>
      <c r="M6" s="102" t="s">
        <v>80</v>
      </c>
      <c r="N6" s="102" t="s">
        <v>79</v>
      </c>
    </row>
    <row r="7" spans="1:14" ht="18" customHeight="1" x14ac:dyDescent="0.15">
      <c r="A7" s="3" t="s">
        <v>4</v>
      </c>
      <c r="B7" s="3">
        <f>SUM(B4:B6)</f>
        <v>70</v>
      </c>
      <c r="C7" s="3">
        <f t="shared" ref="C7:N7" si="0">SUM(C4:C6)</f>
        <v>49</v>
      </c>
      <c r="D7" s="3">
        <f t="shared" si="0"/>
        <v>47</v>
      </c>
      <c r="E7" s="3">
        <f t="shared" si="0"/>
        <v>46</v>
      </c>
      <c r="F7" s="3">
        <f t="shared" si="0"/>
        <v>51</v>
      </c>
      <c r="G7" s="3">
        <f t="shared" si="0"/>
        <v>64</v>
      </c>
      <c r="H7" s="3">
        <f t="shared" si="0"/>
        <v>51</v>
      </c>
      <c r="I7" s="3">
        <f t="shared" si="0"/>
        <v>53</v>
      </c>
      <c r="J7" s="3">
        <f t="shared" si="0"/>
        <v>57</v>
      </c>
      <c r="K7" s="3">
        <f t="shared" si="0"/>
        <v>44</v>
      </c>
      <c r="L7" s="3">
        <f t="shared" si="0"/>
        <v>51</v>
      </c>
      <c r="M7" s="3">
        <f t="shared" si="0"/>
        <v>53</v>
      </c>
      <c r="N7" s="3">
        <f t="shared" si="0"/>
        <v>636</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L16" sqref="L16"/>
    </sheetView>
  </sheetViews>
  <sheetFormatPr defaultRowHeight="13.5" x14ac:dyDescent="0.15"/>
  <sheetData>
    <row r="1" spans="1:2" x14ac:dyDescent="0.15">
      <c r="A1" s="82" t="s">
        <v>21</v>
      </c>
      <c r="B1" s="82"/>
    </row>
    <row r="2" spans="1:2" x14ac:dyDescent="0.15">
      <c r="A2" s="82" t="s">
        <v>22</v>
      </c>
      <c r="B2" s="82"/>
    </row>
    <row r="3" spans="1:2" x14ac:dyDescent="0.15">
      <c r="A3" s="82" t="s">
        <v>23</v>
      </c>
      <c r="B3" s="82">
        <v>10</v>
      </c>
    </row>
    <row r="6" spans="1:2" x14ac:dyDescent="0.15">
      <c r="A6" t="s">
        <v>61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Sheet2</vt:lpstr>
      <vt:lpstr>Sheet1</vt:lpstr>
      <vt:lpstr>印刷用　数字</vt:lpstr>
      <vt:lpstr>区分更新数</vt:lpstr>
      <vt:lpstr>児童支給変更数</vt:lpstr>
      <vt:lpstr>難ケース数</vt:lpstr>
      <vt:lpstr>区分更新数!Print_Area</vt:lpstr>
      <vt:lpstr>児童支給変更数!Print_Area</vt:lpstr>
    </vt:vector>
  </TitlesOfParts>
  <Company>江戸川区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全庁ＬＡＮ利用者</cp:lastModifiedBy>
  <cp:lastPrinted>2014-05-28T10:05:45Z</cp:lastPrinted>
  <dcterms:created xsi:type="dcterms:W3CDTF">2014-04-25T00:24:03Z</dcterms:created>
  <dcterms:modified xsi:type="dcterms:W3CDTF">2014-08-11T08:22:54Z</dcterms:modified>
</cp:coreProperties>
</file>