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tabRatio="815" activeTab="0"/>
  </bookViews>
  <sheets>
    <sheet name="都請求書" sheetId="1" r:id="rId1"/>
    <sheet name="都請求書 【記載例】" sheetId="2" r:id="rId2"/>
    <sheet name="都明細書 " sheetId="3" r:id="rId3"/>
    <sheet name="都明細書  【記載例】" sheetId="4" r:id="rId4"/>
    <sheet name="都明細書 (退去後)  " sheetId="5" r:id="rId5"/>
    <sheet name="都明細書 (退去後) 【記載例】" sheetId="6" r:id="rId6"/>
  </sheets>
  <definedNames>
    <definedName name="_xlnm.Print_Area" localSheetId="0">'都請求書'!$A$1:$AC$30</definedName>
    <definedName name="_xlnm.Print_Area" localSheetId="1">'都請求書 【記載例】'!$A$1:$AC$30</definedName>
    <definedName name="_xlnm.Print_Area" localSheetId="2">'都明細書 '!$A$1:$AJ$49</definedName>
    <definedName name="_xlnm.Print_Area" localSheetId="3">'都明細書  【記載例】'!$A$1:$AJ$49</definedName>
    <definedName name="_xlnm.Print_Area" localSheetId="4">'都明細書 (退去後)  '!$A$1:$AJ$37</definedName>
    <definedName name="_xlnm.Print_Area" localSheetId="5">'都明細書 (退去後) 【記載例】'!$A$1:$AJ$37</definedName>
  </definedNames>
  <calcPr fullCalcOnLoad="1"/>
</workbook>
</file>

<file path=xl/sharedStrings.xml><?xml version="1.0" encoding="utf-8"?>
<sst xmlns="http://schemas.openxmlformats.org/spreadsheetml/2006/main" count="393" uniqueCount="131">
  <si>
    <t>日</t>
  </si>
  <si>
    <t>月</t>
  </si>
  <si>
    <t>殿</t>
  </si>
  <si>
    <t>平成</t>
  </si>
  <si>
    <t>年</t>
  </si>
  <si>
    <t>請求金額</t>
  </si>
  <si>
    <t>事業者及び
その事業所
の名称</t>
  </si>
  <si>
    <t>地域区分</t>
  </si>
  <si>
    <t>サービス単位</t>
  </si>
  <si>
    <t>　　　</t>
  </si>
  <si>
    <t>十億</t>
  </si>
  <si>
    <t>百万</t>
  </si>
  <si>
    <t>千</t>
  </si>
  <si>
    <t>円</t>
  </si>
  <si>
    <t>月分</t>
  </si>
  <si>
    <t>明細書件数</t>
  </si>
  <si>
    <t>上記のとおり請求します。</t>
  </si>
  <si>
    <t>事業所番号</t>
  </si>
  <si>
    <t>０</t>
  </si>
  <si>
    <t>請求事業者</t>
  </si>
  <si>
    <t>住　所
（所在地）</t>
  </si>
  <si>
    <t>電話番号</t>
  </si>
  <si>
    <t>０３－５３２１－１１１１</t>
  </si>
  <si>
    <t>名　　称</t>
  </si>
  <si>
    <t>職・氏名</t>
  </si>
  <si>
    <t>月分</t>
  </si>
  <si>
    <t>受給者証番号</t>
  </si>
  <si>
    <t>０</t>
  </si>
  <si>
    <t>支給決定障害者</t>
  </si>
  <si>
    <t>氏  名</t>
  </si>
  <si>
    <t>単　価</t>
  </si>
  <si>
    <t>金　　額</t>
  </si>
  <si>
    <t>国基準明細書の総費用額を記入する。</t>
  </si>
  <si>
    <t>平成　　年　　月　　日</t>
  </si>
  <si>
    <t>都単価請求用</t>
  </si>
  <si>
    <t>各減算に該当する場合に使用する。</t>
  </si>
  <si>
    <t>該当の場合に使用する。</t>
  </si>
  <si>
    <t>都基本単価による総費用額
　　　　　　　　　　　　　　　　①</t>
  </si>
  <si>
    <t>単位数単価</t>
  </si>
  <si>
    <t>　　大規模減算　　　　　　 ④　　　　　　　　　</t>
  </si>
  <si>
    <t>　　職員欠如減算　　　　　③　　　　　　　　</t>
  </si>
  <si>
    <t>　　計画未作成減算　　　 ②　　　　　　　</t>
  </si>
  <si>
    <t>通過型加算請求額　C（⑥）　</t>
  </si>
  <si>
    <t>基準日数</t>
  </si>
  <si>
    <t>国単価による総費用額　　　　　⑧</t>
  </si>
  <si>
    <t>都夜間加算請求額　B（⑤－⑨）</t>
  </si>
  <si>
    <t>施設借上費請求額　D（⑦）　</t>
  </si>
  <si>
    <t>合　　　計　（A+B+C+D）</t>
  </si>
  <si>
    <t>社会福祉法人△△会
グループホーム福祉</t>
  </si>
  <si>
    <t>４</t>
  </si>
  <si>
    <t>1</t>
  </si>
  <si>
    <t>0</t>
  </si>
  <si>
    <t>0</t>
  </si>
  <si>
    <t>1</t>
  </si>
  <si>
    <t>算定日数</t>
  </si>
  <si>
    <t>月総日数</t>
  </si>
  <si>
    <t>補助基準額</t>
  </si>
  <si>
    <t>日割り額(ｱ)</t>
  </si>
  <si>
    <t>家賃</t>
  </si>
  <si>
    <t>更新料・礼金</t>
  </si>
  <si>
    <t>家賃の日割り額＋礼金・更新料(ｲ)</t>
  </si>
  <si>
    <t>請求額
(ｱ)（イ）の低い方の額</t>
  </si>
  <si>
    <t>施設借上費　⑦</t>
  </si>
  <si>
    <t>退去した居室名</t>
  </si>
  <si>
    <t>退　去　日</t>
  </si>
  <si>
    <t>当月請求日数</t>
  </si>
  <si>
    <t>２</t>
  </si>
  <si>
    <t>1号室</t>
  </si>
  <si>
    <t>２０</t>
  </si>
  <si>
    <t>特定非営利活動法人○○会
グループホーム東京</t>
  </si>
  <si>
    <t>2号室</t>
  </si>
  <si>
    <t>３</t>
  </si>
  <si>
    <t>３１</t>
  </si>
  <si>
    <t>　</t>
  </si>
  <si>
    <t>特甲地</t>
  </si>
  <si>
    <t>算定日数欄には、請求月の日数を記入する。</t>
  </si>
  <si>
    <t>　　職員欠如減算　　　　　②　　　　　　　　</t>
  </si>
  <si>
    <t>　　大規模減算　　　　　　 ③　　　　　　　　　</t>
  </si>
  <si>
    <t>通過型加算　　　　　　　　 ④</t>
  </si>
  <si>
    <t>施設借上費 ⑤</t>
  </si>
  <si>
    <t>交流室</t>
  </si>
  <si>
    <t>１号室</t>
  </si>
  <si>
    <t>2号室</t>
  </si>
  <si>
    <t>基本加算請求額　　 Ａ（①-②-③）</t>
  </si>
  <si>
    <t>通過型加算請求額　Ｂ　④</t>
  </si>
  <si>
    <t>施設借上費請求額　Ｃ　⑤</t>
  </si>
  <si>
    <t>合　　　計　（Ａ＋Ｂ＋Ｃ）</t>
  </si>
  <si>
    <r>
      <t>都　単　価　明　細　書</t>
    </r>
    <r>
      <rPr>
        <sz val="14"/>
        <rFont val="ＭＳ Ｐゴシック"/>
        <family val="3"/>
      </rPr>
      <t xml:space="preserve">
（通過型加算）</t>
    </r>
  </si>
  <si>
    <t>基準日数欄には、都基準日数を記入する。</t>
  </si>
  <si>
    <t>日割り額
ａ</t>
  </si>
  <si>
    <t>算定
日数</t>
  </si>
  <si>
    <t>補足給付
ｂ</t>
  </si>
  <si>
    <t>住宅扶助
ｅ</t>
  </si>
  <si>
    <t>（イ）
ｃ＋ｄ－ｂ－ｅ</t>
  </si>
  <si>
    <t>補助
基準額</t>
  </si>
  <si>
    <t>家賃額
ｃ</t>
  </si>
  <si>
    <t>（ア）
ａ－ｂ</t>
  </si>
  <si>
    <r>
      <t>請求額
(ｱ)(ｲ)</t>
    </r>
    <r>
      <rPr>
        <sz val="9"/>
        <rFont val="ＭＳ Ｐゴシック"/>
        <family val="3"/>
      </rPr>
      <t>の低い方の額</t>
    </r>
  </si>
  <si>
    <r>
      <t>更新料・礼金</t>
    </r>
    <r>
      <rPr>
        <sz val="10"/>
        <rFont val="ＭＳ Ｐゴシック"/>
        <family val="3"/>
      </rPr>
      <t xml:space="preserve">
ｄ</t>
    </r>
  </si>
  <si>
    <t>4</t>
  </si>
  <si>
    <t>\</t>
  </si>
  <si>
    <t>１</t>
  </si>
  <si>
    <t>4</t>
  </si>
  <si>
    <r>
      <t>都　単　価　請　求　書</t>
    </r>
    <r>
      <rPr>
        <sz val="14"/>
        <rFont val="ＭＳ Ｐゴシック"/>
        <family val="3"/>
      </rPr>
      <t xml:space="preserve">
（共同生活援助）</t>
    </r>
  </si>
  <si>
    <t>都　単　価　明　細　書　（共同生活援助）</t>
  </si>
  <si>
    <t>基本加算請求額　　 A（①-②-③-④-⑧+⑨+⑩+⑪）</t>
  </si>
  <si>
    <t>外部サービス利用型事業所</t>
  </si>
  <si>
    <t>介護サービス包括型事業所</t>
  </si>
  <si>
    <t>〇</t>
  </si>
  <si>
    <t xml:space="preserve"> 都基本単価による総費用額
　　　　　　　　　　　　　　　　①</t>
  </si>
  <si>
    <t xml:space="preserve"> 都夜間加算　　　　　　　 　⑤</t>
  </si>
  <si>
    <t xml:space="preserve"> 通過型加算　　　　　　　　 ⑥</t>
  </si>
  <si>
    <t xml:space="preserve"> 国単価による夜間支援等
 体制加算（Ⅰ）（Ⅱ）額　　⑨</t>
  </si>
  <si>
    <t xml:space="preserve"> 国単価による福祉・介護職員
 処遇改善（特別）加算額　⑩</t>
  </si>
  <si>
    <t xml:space="preserve"> 国単価による受託居宅介護
 サービス費　⑪</t>
  </si>
  <si>
    <t>国基準明細書の給付費明細欄から「生援夜間支援等体制加算Ⅰ・Ⅱ」のサービス単位数を記入する。</t>
  </si>
  <si>
    <t>国基準明細書の給付費明細欄から「福祉・介護職員処遇改善（特別）加算」のサービス単位数を記入する。</t>
  </si>
  <si>
    <t>国基準明細書の給付費明細欄から「外部利用生援受託居宅介護」のサービス単位数を記入する。</t>
  </si>
  <si>
    <t>江戸川区長</t>
  </si>
  <si>
    <t>〒１６３－８００１
江戸川区○○２－８－１</t>
  </si>
  <si>
    <t>　　理事長　　△△△△　印</t>
  </si>
  <si>
    <t>社会福祉法人△△会
グループホーム福祉
●●寮</t>
  </si>
  <si>
    <t>●級地</t>
  </si>
  <si>
    <t>江戸川　一郎</t>
  </si>
  <si>
    <t>級地</t>
  </si>
  <si>
    <t>債権者コード</t>
  </si>
  <si>
    <t>①</t>
  </si>
  <si>
    <t>②</t>
  </si>
  <si>
    <t>③</t>
  </si>
  <si>
    <t>３０</t>
  </si>
  <si>
    <t>３０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</si>
</sst>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_ "/>
    <numFmt numFmtId="179" formatCode="\(#,#00\)"/>
    <numFmt numFmtId="180" formatCode="#,##0.0;[Red]\-#,##0.0"/>
    <numFmt numFmtId="181" formatCode="#,##0.000;[Red]\-#,##0.000"/>
    <numFmt numFmtId="182" formatCode="#,##0_ "/>
    <numFmt numFmtId="18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0.5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60" applyFont="1" applyFill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7" fillId="33" borderId="0" xfId="60" applyFont="1" applyFill="1">
      <alignment vertical="center"/>
      <protection/>
    </xf>
    <xf numFmtId="0" fontId="7" fillId="33" borderId="13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14" xfId="60" applyFont="1" applyFill="1" applyBorder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20" xfId="60" applyFont="1" applyFill="1" applyBorder="1">
      <alignment vertical="center"/>
      <protection/>
    </xf>
    <xf numFmtId="0" fontId="7" fillId="33" borderId="21" xfId="60" applyFont="1" applyFill="1" applyBorder="1">
      <alignment vertical="center"/>
      <protection/>
    </xf>
    <xf numFmtId="0" fontId="7" fillId="33" borderId="22" xfId="60" applyFont="1" applyFill="1" applyBorder="1">
      <alignment vertical="center"/>
      <protection/>
    </xf>
    <xf numFmtId="38" fontId="7" fillId="33" borderId="0" xfId="48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horizontal="left" vertical="center" wrapText="1"/>
      <protection/>
    </xf>
    <xf numFmtId="0" fontId="7" fillId="33" borderId="26" xfId="60" applyFont="1" applyFill="1" applyBorder="1">
      <alignment vertical="center"/>
      <protection/>
    </xf>
    <xf numFmtId="0" fontId="7" fillId="33" borderId="27" xfId="60" applyFont="1" applyFill="1" applyBorder="1">
      <alignment vertical="center"/>
      <protection/>
    </xf>
    <xf numFmtId="0" fontId="7" fillId="33" borderId="28" xfId="60" applyFont="1" applyFill="1" applyBorder="1">
      <alignment vertical="center"/>
      <protection/>
    </xf>
    <xf numFmtId="0" fontId="7" fillId="33" borderId="29" xfId="60" applyFont="1" applyFill="1" applyBorder="1">
      <alignment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left" vertical="center" wrapText="1"/>
      <protection/>
    </xf>
    <xf numFmtId="0" fontId="7" fillId="33" borderId="31" xfId="60" applyFont="1" applyFill="1" applyBorder="1">
      <alignment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38" fontId="7" fillId="33" borderId="27" xfId="48" applyFont="1" applyFill="1" applyBorder="1" applyAlignment="1">
      <alignment horizontal="center" vertical="center"/>
    </xf>
    <xf numFmtId="0" fontId="7" fillId="33" borderId="27" xfId="60" applyFont="1" applyFill="1" applyBorder="1" applyAlignment="1">
      <alignment horizontal="left" vertical="center" wrapText="1"/>
      <protection/>
    </xf>
    <xf numFmtId="0" fontId="7" fillId="33" borderId="28" xfId="60" applyFont="1" applyFill="1" applyBorder="1" applyAlignment="1">
      <alignment horizontal="left" vertical="center" wrapText="1"/>
      <protection/>
    </xf>
    <xf numFmtId="0" fontId="7" fillId="33" borderId="32" xfId="60" applyFont="1" applyFill="1" applyBorder="1">
      <alignment vertical="center"/>
      <protection/>
    </xf>
    <xf numFmtId="0" fontId="7" fillId="33" borderId="33" xfId="60" applyFont="1" applyFill="1" applyBorder="1">
      <alignment vertical="center"/>
      <protection/>
    </xf>
    <xf numFmtId="0" fontId="7" fillId="33" borderId="34" xfId="60" applyFont="1" applyFill="1" applyBorder="1">
      <alignment vertical="center"/>
      <protection/>
    </xf>
    <xf numFmtId="0" fontId="7" fillId="33" borderId="34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center" vertical="center" wrapText="1"/>
      <protection/>
    </xf>
    <xf numFmtId="49" fontId="7" fillId="33" borderId="0" xfId="60" applyNumberFormat="1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vertical="center"/>
      <protection/>
    </xf>
    <xf numFmtId="0" fontId="7" fillId="33" borderId="36" xfId="60" applyFont="1" applyFill="1" applyBorder="1" applyAlignment="1">
      <alignment vertical="center"/>
      <protection/>
    </xf>
    <xf numFmtId="0" fontId="7" fillId="33" borderId="40" xfId="60" applyFont="1" applyFill="1" applyBorder="1" applyAlignment="1">
      <alignment vertical="center" textRotation="255" shrinkToFit="1"/>
      <protection/>
    </xf>
    <xf numFmtId="0" fontId="7" fillId="33" borderId="16" xfId="60" applyFont="1" applyFill="1" applyBorder="1" applyAlignment="1">
      <alignment horizontal="center" vertical="center"/>
      <protection/>
    </xf>
    <xf numFmtId="38" fontId="7" fillId="33" borderId="16" xfId="48" applyFont="1" applyFill="1" applyBorder="1" applyAlignment="1">
      <alignment horizontal="center" vertical="center"/>
    </xf>
    <xf numFmtId="0" fontId="7" fillId="33" borderId="16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horizontal="left" vertical="center" wrapText="1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vertical="center"/>
      <protection/>
    </xf>
    <xf numFmtId="0" fontId="7" fillId="33" borderId="42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38" fontId="7" fillId="33" borderId="33" xfId="48" applyFont="1" applyFill="1" applyBorder="1" applyAlignment="1">
      <alignment horizontal="center" vertical="center"/>
    </xf>
    <xf numFmtId="0" fontId="7" fillId="33" borderId="33" xfId="60" applyFont="1" applyFill="1" applyBorder="1" applyAlignment="1">
      <alignment horizontal="center" vertical="center"/>
      <protection/>
    </xf>
    <xf numFmtId="49" fontId="7" fillId="33" borderId="41" xfId="60" applyNumberFormat="1" applyFont="1" applyFill="1" applyBorder="1" applyAlignment="1">
      <alignment horizontal="center" vertical="center"/>
      <protection/>
    </xf>
    <xf numFmtId="49" fontId="7" fillId="33" borderId="16" xfId="60" applyNumberFormat="1" applyFont="1" applyFill="1" applyBorder="1" applyAlignment="1">
      <alignment horizontal="center" vertical="center"/>
      <protection/>
    </xf>
    <xf numFmtId="49" fontId="7" fillId="33" borderId="42" xfId="60" applyNumberFormat="1" applyFont="1" applyFill="1" applyBorder="1" applyAlignment="1">
      <alignment horizontal="center" vertical="center"/>
      <protection/>
    </xf>
    <xf numFmtId="49" fontId="7" fillId="33" borderId="10" xfId="60" applyNumberFormat="1" applyFont="1" applyFill="1" applyBorder="1" applyAlignment="1">
      <alignment horizontal="center" vertical="center"/>
      <protection/>
    </xf>
    <xf numFmtId="49" fontId="7" fillId="33" borderId="11" xfId="60" applyNumberFormat="1" applyFont="1" applyFill="1" applyBorder="1" applyAlignment="1">
      <alignment horizontal="center" vertical="center"/>
      <protection/>
    </xf>
    <xf numFmtId="49" fontId="7" fillId="33" borderId="12" xfId="60" applyNumberFormat="1" applyFont="1" applyFill="1" applyBorder="1" applyAlignment="1">
      <alignment horizontal="center" vertical="center"/>
      <protection/>
    </xf>
    <xf numFmtId="0" fontId="7" fillId="33" borderId="43" xfId="60" applyFont="1" applyFill="1" applyBorder="1" applyAlignment="1">
      <alignment horizontal="distributed" vertical="center"/>
      <protection/>
    </xf>
    <xf numFmtId="0" fontId="7" fillId="33" borderId="44" xfId="60" applyFont="1" applyFill="1" applyBorder="1" applyAlignment="1">
      <alignment horizontal="left" vertical="center"/>
      <protection/>
    </xf>
    <xf numFmtId="0" fontId="7" fillId="33" borderId="45" xfId="60" applyFont="1" applyFill="1" applyBorder="1" applyAlignment="1">
      <alignment horizontal="left" vertical="center"/>
      <protection/>
    </xf>
    <xf numFmtId="38" fontId="7" fillId="33" borderId="11" xfId="48" applyFont="1" applyFill="1" applyBorder="1" applyAlignment="1">
      <alignment horizontal="center" vertical="center"/>
    </xf>
    <xf numFmtId="38" fontId="7" fillId="33" borderId="30" xfId="48" applyFont="1" applyFill="1" applyBorder="1" applyAlignment="1">
      <alignment horizontal="center" vertical="center"/>
    </xf>
    <xf numFmtId="0" fontId="7" fillId="33" borderId="46" xfId="60" applyFont="1" applyFill="1" applyBorder="1" applyAlignment="1">
      <alignment vertical="center" textRotation="255" shrinkToFit="1"/>
      <protection/>
    </xf>
    <xf numFmtId="0" fontId="7" fillId="33" borderId="47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vertical="center" wrapText="1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48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60" applyFont="1" applyFill="1" applyBorder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46" xfId="0" applyFill="1" applyBorder="1" applyAlignment="1">
      <alignment vertical="center" textRotation="255" shrinkToFit="1"/>
    </xf>
    <xf numFmtId="0" fontId="0" fillId="33" borderId="49" xfId="0" applyFill="1" applyBorder="1" applyAlignment="1">
      <alignment vertical="center" textRotation="255" shrinkToFit="1"/>
    </xf>
    <xf numFmtId="0" fontId="7" fillId="33" borderId="0" xfId="60" applyFont="1" applyFill="1" applyBorder="1" applyAlignment="1">
      <alignment vertical="center"/>
      <protection/>
    </xf>
    <xf numFmtId="49" fontId="7" fillId="33" borderId="50" xfId="60" applyNumberFormat="1" applyFont="1" applyFill="1" applyBorder="1" applyAlignment="1">
      <alignment horizontal="center" vertical="center"/>
      <protection/>
    </xf>
    <xf numFmtId="49" fontId="7" fillId="33" borderId="51" xfId="60" applyNumberFormat="1" applyFont="1" applyFill="1" applyBorder="1" applyAlignment="1">
      <alignment horizontal="center" vertical="center"/>
      <protection/>
    </xf>
    <xf numFmtId="49" fontId="7" fillId="33" borderId="52" xfId="60" applyNumberFormat="1" applyFont="1" applyFill="1" applyBorder="1" applyAlignment="1">
      <alignment horizontal="center" vertical="center"/>
      <protection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60" applyFont="1" applyFill="1" applyBorder="1">
      <alignment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58" fontId="0" fillId="33" borderId="0" xfId="0" applyNumberForma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12" fillId="33" borderId="58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12" fillId="33" borderId="59" xfId="60" applyFont="1" applyFill="1" applyBorder="1" applyAlignment="1">
      <alignment horizontal="center" vertical="center"/>
      <protection/>
    </xf>
    <xf numFmtId="0" fontId="12" fillId="33" borderId="60" xfId="60" applyFont="1" applyFill="1" applyBorder="1" applyAlignment="1">
      <alignment horizontal="center" vertical="center"/>
      <protection/>
    </xf>
    <xf numFmtId="0" fontId="8" fillId="33" borderId="51" xfId="60" applyFont="1" applyFill="1" applyBorder="1" applyAlignment="1">
      <alignment horizontal="center" vertical="center"/>
      <protection/>
    </xf>
    <xf numFmtId="0" fontId="8" fillId="33" borderId="52" xfId="60" applyFont="1" applyFill="1" applyBorder="1" applyAlignment="1">
      <alignment horizontal="center" vertical="center"/>
      <protection/>
    </xf>
    <xf numFmtId="0" fontId="8" fillId="33" borderId="60" xfId="60" applyFont="1" applyFill="1" applyBorder="1" applyAlignment="1">
      <alignment horizontal="center" vertical="center"/>
      <protection/>
    </xf>
    <xf numFmtId="0" fontId="8" fillId="33" borderId="61" xfId="60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vertical="center" wrapText="1"/>
      <protection/>
    </xf>
    <xf numFmtId="0" fontId="8" fillId="33" borderId="11" xfId="60" applyFont="1" applyFill="1" applyBorder="1" applyAlignment="1">
      <alignment vertical="center" wrapText="1"/>
      <protection/>
    </xf>
    <xf numFmtId="0" fontId="8" fillId="33" borderId="12" xfId="60" applyFont="1" applyFill="1" applyBorder="1" applyAlignment="1">
      <alignment vertical="center" wrapText="1"/>
      <protection/>
    </xf>
    <xf numFmtId="0" fontId="8" fillId="33" borderId="20" xfId="60" applyFont="1" applyFill="1" applyBorder="1" applyAlignment="1">
      <alignment vertical="center" wrapText="1"/>
      <protection/>
    </xf>
    <xf numFmtId="0" fontId="8" fillId="33" borderId="21" xfId="60" applyFont="1" applyFill="1" applyBorder="1" applyAlignment="1">
      <alignment vertical="center" wrapText="1"/>
      <protection/>
    </xf>
    <xf numFmtId="0" fontId="8" fillId="33" borderId="22" xfId="60" applyFont="1" applyFill="1" applyBorder="1" applyAlignment="1">
      <alignment vertical="center" wrapText="1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 shrinkToFit="1"/>
      <protection/>
    </xf>
    <xf numFmtId="0" fontId="7" fillId="33" borderId="16" xfId="60" applyFont="1" applyFill="1" applyBorder="1" applyAlignment="1">
      <alignment horizontal="center" vertical="center" shrinkToFit="1"/>
      <protection/>
    </xf>
    <xf numFmtId="0" fontId="7" fillId="33" borderId="42" xfId="60" applyFont="1" applyFill="1" applyBorder="1" applyAlignment="1">
      <alignment horizontal="center" vertical="center" shrinkToFit="1"/>
      <protection/>
    </xf>
    <xf numFmtId="40" fontId="7" fillId="33" borderId="16" xfId="48" applyNumberFormat="1" applyFont="1" applyFill="1" applyBorder="1" applyAlignment="1">
      <alignment horizontal="center" vertical="center"/>
    </xf>
    <xf numFmtId="0" fontId="7" fillId="33" borderId="41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/>
      <protection/>
    </xf>
    <xf numFmtId="0" fontId="7" fillId="33" borderId="42" xfId="60" applyFont="1" applyFill="1" applyBorder="1" applyAlignment="1">
      <alignment vertical="center"/>
      <protection/>
    </xf>
    <xf numFmtId="38" fontId="7" fillId="33" borderId="41" xfId="48" applyFont="1" applyFill="1" applyBorder="1" applyAlignment="1">
      <alignment horizontal="right" vertical="center" indent="2"/>
    </xf>
    <xf numFmtId="38" fontId="0" fillId="33" borderId="16" xfId="48" applyFill="1" applyBorder="1" applyAlignment="1">
      <alignment horizontal="right" indent="2"/>
    </xf>
    <xf numFmtId="38" fontId="0" fillId="33" borderId="42" xfId="48" applyFill="1" applyBorder="1" applyAlignment="1">
      <alignment horizontal="right" indent="2"/>
    </xf>
    <xf numFmtId="0" fontId="10" fillId="33" borderId="10" xfId="60" applyFont="1" applyFill="1" applyBorder="1" applyAlignment="1">
      <alignment vertical="center" wrapText="1"/>
      <protection/>
    </xf>
    <xf numFmtId="0" fontId="10" fillId="33" borderId="11" xfId="60" applyFont="1" applyFill="1" applyBorder="1" applyAlignment="1">
      <alignment vertical="center" wrapText="1"/>
      <protection/>
    </xf>
    <xf numFmtId="0" fontId="10" fillId="33" borderId="12" xfId="60" applyFont="1" applyFill="1" applyBorder="1" applyAlignment="1">
      <alignment vertical="center" wrapText="1"/>
      <protection/>
    </xf>
    <xf numFmtId="0" fontId="10" fillId="33" borderId="20" xfId="60" applyFont="1" applyFill="1" applyBorder="1" applyAlignment="1">
      <alignment vertical="center" wrapText="1"/>
      <protection/>
    </xf>
    <xf numFmtId="0" fontId="10" fillId="33" borderId="21" xfId="60" applyFont="1" applyFill="1" applyBorder="1" applyAlignment="1">
      <alignment vertical="center" wrapText="1"/>
      <protection/>
    </xf>
    <xf numFmtId="0" fontId="10" fillId="33" borderId="22" xfId="60" applyFont="1" applyFill="1" applyBorder="1" applyAlignment="1">
      <alignment vertical="center" wrapText="1"/>
      <protection/>
    </xf>
    <xf numFmtId="38" fontId="7" fillId="33" borderId="41" xfId="48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horizontal="center" vertical="center"/>
    </xf>
    <xf numFmtId="38" fontId="7" fillId="33" borderId="42" xfId="48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vertical="center" wrapText="1"/>
      <protection/>
    </xf>
    <xf numFmtId="0" fontId="7" fillId="33" borderId="12" xfId="60" applyFont="1" applyFill="1" applyBorder="1" applyAlignment="1">
      <alignment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0" fontId="7" fillId="33" borderId="22" xfId="60" applyFont="1" applyFill="1" applyBorder="1" applyAlignment="1">
      <alignment vertical="center" wrapText="1"/>
      <protection/>
    </xf>
    <xf numFmtId="38" fontId="7" fillId="33" borderId="16" xfId="48" applyFont="1" applyFill="1" applyBorder="1" applyAlignment="1">
      <alignment horizontal="right" vertical="center" indent="2"/>
    </xf>
    <xf numFmtId="38" fontId="7" fillId="33" borderId="42" xfId="48" applyFont="1" applyFill="1" applyBorder="1" applyAlignment="1">
      <alignment horizontal="right" vertical="center" indent="2"/>
    </xf>
    <xf numFmtId="0" fontId="7" fillId="33" borderId="13" xfId="60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vertical="center" wrapText="1"/>
      <protection/>
    </xf>
    <xf numFmtId="38" fontId="7" fillId="33" borderId="62" xfId="48" applyFont="1" applyFill="1" applyBorder="1" applyAlignment="1">
      <alignment horizontal="center" vertical="center"/>
    </xf>
    <xf numFmtId="38" fontId="7" fillId="33" borderId="63" xfId="48" applyFont="1" applyFill="1" applyBorder="1" applyAlignment="1">
      <alignment horizontal="center" vertical="center"/>
    </xf>
    <xf numFmtId="38" fontId="7" fillId="33" borderId="64" xfId="48" applyFont="1" applyFill="1" applyBorder="1" applyAlignment="1">
      <alignment horizontal="center" vertical="center"/>
    </xf>
    <xf numFmtId="0" fontId="8" fillId="33" borderId="65" xfId="60" applyFont="1" applyFill="1" applyBorder="1" applyAlignment="1">
      <alignment horizontal="center" vertical="center" wrapText="1"/>
      <protection/>
    </xf>
    <xf numFmtId="0" fontId="8" fillId="33" borderId="66" xfId="60" applyFont="1" applyFill="1" applyBorder="1" applyAlignment="1">
      <alignment horizontal="center" vertical="center" wrapText="1"/>
      <protection/>
    </xf>
    <xf numFmtId="0" fontId="8" fillId="33" borderId="67" xfId="60" applyFont="1" applyFill="1" applyBorder="1" applyAlignment="1">
      <alignment horizontal="center" vertical="center" wrapText="1"/>
      <protection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68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69" xfId="60" applyFont="1" applyFill="1" applyBorder="1" applyAlignment="1">
      <alignment horizontal="center" vertical="center"/>
      <protection/>
    </xf>
    <xf numFmtId="0" fontId="7" fillId="33" borderId="70" xfId="60" applyFont="1" applyFill="1" applyBorder="1" applyAlignment="1">
      <alignment horizontal="center" vertical="center"/>
      <protection/>
    </xf>
    <xf numFmtId="0" fontId="7" fillId="33" borderId="71" xfId="60" applyFont="1" applyFill="1" applyBorder="1" applyAlignment="1">
      <alignment horizontal="center" vertical="center"/>
      <protection/>
    </xf>
    <xf numFmtId="0" fontId="7" fillId="33" borderId="72" xfId="60" applyFont="1" applyFill="1" applyBorder="1" applyAlignment="1">
      <alignment horizontal="center" vertical="center"/>
      <protection/>
    </xf>
    <xf numFmtId="0" fontId="7" fillId="33" borderId="73" xfId="60" applyFont="1" applyFill="1" applyBorder="1" applyAlignment="1">
      <alignment horizontal="center" vertical="center"/>
      <protection/>
    </xf>
    <xf numFmtId="0" fontId="7" fillId="33" borderId="74" xfId="60" applyFont="1" applyFill="1" applyBorder="1" applyAlignment="1">
      <alignment horizontal="center" vertical="center"/>
      <protection/>
    </xf>
    <xf numFmtId="0" fontId="7" fillId="33" borderId="75" xfId="60" applyFont="1" applyFill="1" applyBorder="1" applyAlignment="1">
      <alignment horizontal="center" vertical="center"/>
      <protection/>
    </xf>
    <xf numFmtId="49" fontId="7" fillId="33" borderId="72" xfId="60" applyNumberFormat="1" applyFont="1" applyFill="1" applyBorder="1" applyAlignment="1">
      <alignment horizontal="center" vertical="center"/>
      <protection/>
    </xf>
    <xf numFmtId="49" fontId="7" fillId="33" borderId="73" xfId="60" applyNumberFormat="1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49" fontId="7" fillId="33" borderId="76" xfId="60" applyNumberFormat="1" applyFont="1" applyFill="1" applyBorder="1" applyAlignment="1">
      <alignment horizontal="center" vertical="center"/>
      <protection/>
    </xf>
    <xf numFmtId="49" fontId="7" fillId="33" borderId="77" xfId="60" applyNumberFormat="1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distributed" vertical="center"/>
      <protection/>
    </xf>
    <xf numFmtId="0" fontId="7" fillId="33" borderId="27" xfId="60" applyFont="1" applyFill="1" applyBorder="1" applyAlignment="1">
      <alignment horizontal="distributed" vertical="center"/>
      <protection/>
    </xf>
    <xf numFmtId="0" fontId="7" fillId="33" borderId="68" xfId="60" applyFont="1" applyFill="1" applyBorder="1" applyAlignment="1">
      <alignment horizontal="distributed" vertical="center"/>
      <protection/>
    </xf>
    <xf numFmtId="0" fontId="7" fillId="33" borderId="78" xfId="60" applyFont="1" applyFill="1" applyBorder="1" applyAlignment="1">
      <alignment horizontal="distributed" vertical="center"/>
      <protection/>
    </xf>
    <xf numFmtId="0" fontId="7" fillId="33" borderId="21" xfId="60" applyFont="1" applyFill="1" applyBorder="1" applyAlignment="1">
      <alignment horizontal="distributed" vertical="center"/>
      <protection/>
    </xf>
    <xf numFmtId="0" fontId="7" fillId="33" borderId="22" xfId="60" applyFont="1" applyFill="1" applyBorder="1" applyAlignment="1">
      <alignment horizontal="distributed" vertical="center"/>
      <protection/>
    </xf>
    <xf numFmtId="49" fontId="7" fillId="33" borderId="79" xfId="60" applyNumberFormat="1" applyFont="1" applyFill="1" applyBorder="1" applyAlignment="1">
      <alignment horizontal="center" vertical="center"/>
      <protection/>
    </xf>
    <xf numFmtId="49" fontId="7" fillId="33" borderId="80" xfId="60" applyNumberFormat="1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left" vertical="center" wrapText="1"/>
      <protection/>
    </xf>
    <xf numFmtId="0" fontId="7" fillId="33" borderId="15" xfId="60" applyFont="1" applyFill="1" applyBorder="1" applyAlignment="1">
      <alignment horizontal="left" vertical="center"/>
      <protection/>
    </xf>
    <xf numFmtId="0" fontId="7" fillId="33" borderId="81" xfId="60" applyFont="1" applyFill="1" applyBorder="1" applyAlignment="1">
      <alignment horizontal="left" vertical="center"/>
      <protection/>
    </xf>
    <xf numFmtId="0" fontId="7" fillId="33" borderId="82" xfId="60" applyFont="1" applyFill="1" applyBorder="1" applyAlignment="1">
      <alignment horizontal="distributed" vertical="center"/>
      <protection/>
    </xf>
    <xf numFmtId="0" fontId="7" fillId="33" borderId="11" xfId="60" applyFont="1" applyFill="1" applyBorder="1" applyAlignment="1">
      <alignment horizontal="distributed" vertical="center"/>
      <protection/>
    </xf>
    <xf numFmtId="0" fontId="7" fillId="33" borderId="12" xfId="60" applyFont="1" applyFill="1" applyBorder="1" applyAlignment="1">
      <alignment horizontal="distributed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83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distributed" vertical="center"/>
      <protection/>
    </xf>
    <xf numFmtId="0" fontId="7" fillId="33" borderId="33" xfId="60" applyFont="1" applyFill="1" applyBorder="1" applyAlignment="1">
      <alignment horizontal="distributed" vertical="center"/>
      <protection/>
    </xf>
    <xf numFmtId="0" fontId="7" fillId="33" borderId="69" xfId="60" applyFont="1" applyFill="1" applyBorder="1" applyAlignment="1">
      <alignment horizontal="distributed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49" fontId="7" fillId="33" borderId="84" xfId="60" applyNumberFormat="1" applyFont="1" applyFill="1" applyBorder="1" applyAlignment="1">
      <alignment horizontal="center" vertical="center"/>
      <protection/>
    </xf>
    <xf numFmtId="49" fontId="7" fillId="33" borderId="85" xfId="60" applyNumberFormat="1" applyFont="1" applyFill="1" applyBorder="1" applyAlignment="1">
      <alignment horizontal="center" vertical="center"/>
      <protection/>
    </xf>
    <xf numFmtId="0" fontId="7" fillId="33" borderId="86" xfId="60" applyFont="1" applyFill="1" applyBorder="1" applyAlignment="1">
      <alignment horizontal="center" vertical="center"/>
      <protection/>
    </xf>
    <xf numFmtId="0" fontId="7" fillId="33" borderId="87" xfId="60" applyFont="1" applyFill="1" applyBorder="1" applyAlignment="1">
      <alignment horizontal="center" vertical="center"/>
      <protection/>
    </xf>
    <xf numFmtId="0" fontId="7" fillId="33" borderId="88" xfId="60" applyFont="1" applyFill="1" applyBorder="1" applyAlignment="1">
      <alignment horizontal="center" vertical="center"/>
      <protection/>
    </xf>
    <xf numFmtId="0" fontId="7" fillId="33" borderId="82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0" fontId="7" fillId="33" borderId="32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4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horizontal="center" vertical="center" wrapText="1"/>
      <protection/>
    </xf>
    <xf numFmtId="0" fontId="7" fillId="33" borderId="69" xfId="60" applyFont="1" applyFill="1" applyBorder="1" applyAlignment="1">
      <alignment horizontal="center" vertical="center" wrapText="1"/>
      <protection/>
    </xf>
    <xf numFmtId="0" fontId="7" fillId="33" borderId="89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90" xfId="60" applyFont="1" applyFill="1" applyBorder="1" applyAlignment="1">
      <alignment horizontal="center" vertical="center"/>
      <protection/>
    </xf>
    <xf numFmtId="0" fontId="7" fillId="33" borderId="91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vertical="center" wrapText="1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42" xfId="60" applyFont="1" applyFill="1" applyBorder="1" applyAlignment="1">
      <alignment vertical="center" wrapText="1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38" fontId="7" fillId="33" borderId="62" xfId="48" applyFont="1" applyFill="1" applyBorder="1" applyAlignment="1">
      <alignment horizontal="center" vertical="center" shrinkToFit="1"/>
    </xf>
    <xf numFmtId="38" fontId="7" fillId="33" borderId="63" xfId="48" applyFont="1" applyFill="1" applyBorder="1" applyAlignment="1">
      <alignment horizontal="center" vertical="center" shrinkToFit="1"/>
    </xf>
    <xf numFmtId="38" fontId="7" fillId="33" borderId="64" xfId="48" applyFont="1" applyFill="1" applyBorder="1" applyAlignment="1">
      <alignment horizontal="center" vertical="center" shrinkToFit="1"/>
    </xf>
    <xf numFmtId="38" fontId="2" fillId="33" borderId="46" xfId="60" applyNumberFormat="1" applyFont="1" applyFill="1" applyBorder="1" applyAlignment="1">
      <alignment vertical="center"/>
      <protection/>
    </xf>
    <xf numFmtId="0" fontId="2" fillId="33" borderId="39" xfId="60" applyFont="1" applyFill="1" applyBorder="1" applyAlignment="1">
      <alignment vertical="center"/>
      <protection/>
    </xf>
    <xf numFmtId="38" fontId="2" fillId="33" borderId="39" xfId="60" applyNumberFormat="1" applyFont="1" applyFill="1" applyBorder="1" applyAlignment="1">
      <alignment vertical="center"/>
      <protection/>
    </xf>
    <xf numFmtId="0" fontId="8" fillId="33" borderId="92" xfId="60" applyFont="1" applyFill="1" applyBorder="1" applyAlignment="1">
      <alignment horizontal="center" vertical="center" wrapText="1"/>
      <protection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38" fontId="7" fillId="33" borderId="93" xfId="48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wrapText="1" shrinkToFit="1"/>
      <protection/>
    </xf>
    <xf numFmtId="0" fontId="7" fillId="33" borderId="94" xfId="60" applyFont="1" applyFill="1" applyBorder="1" applyAlignment="1">
      <alignment horizontal="center" vertical="center" wrapText="1" shrinkToFit="1"/>
      <protection/>
    </xf>
    <xf numFmtId="0" fontId="7" fillId="33" borderId="13" xfId="60" applyFont="1" applyFill="1" applyBorder="1" applyAlignment="1">
      <alignment horizontal="center" vertical="center" wrapText="1" shrinkToFit="1"/>
      <protection/>
    </xf>
    <xf numFmtId="0" fontId="7" fillId="33" borderId="95" xfId="60" applyFont="1" applyFill="1" applyBorder="1" applyAlignment="1">
      <alignment horizontal="center" vertical="center" wrapText="1" shrinkToFit="1"/>
      <protection/>
    </xf>
    <xf numFmtId="0" fontId="7" fillId="33" borderId="20" xfId="60" applyFont="1" applyFill="1" applyBorder="1" applyAlignment="1">
      <alignment horizontal="center" vertical="center" wrapText="1" shrinkToFit="1"/>
      <protection/>
    </xf>
    <xf numFmtId="0" fontId="7" fillId="33" borderId="96" xfId="60" applyFont="1" applyFill="1" applyBorder="1" applyAlignment="1">
      <alignment horizontal="center" vertical="center" wrapText="1" shrinkToFit="1"/>
      <protection/>
    </xf>
    <xf numFmtId="0" fontId="7" fillId="33" borderId="10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13" xfId="60" applyFont="1" applyFill="1" applyBorder="1" applyAlignment="1">
      <alignment horizontal="center" vertical="center" shrinkToFit="1"/>
      <protection/>
    </xf>
    <xf numFmtId="0" fontId="7" fillId="33" borderId="14" xfId="60" applyFont="1" applyFill="1" applyBorder="1" applyAlignment="1">
      <alignment horizontal="center" vertical="center" shrinkToFit="1"/>
      <protection/>
    </xf>
    <xf numFmtId="0" fontId="7" fillId="33" borderId="20" xfId="60" applyFont="1" applyFill="1" applyBorder="1" applyAlignment="1">
      <alignment horizontal="center" vertical="center" shrinkToFit="1"/>
      <protection/>
    </xf>
    <xf numFmtId="0" fontId="7" fillId="33" borderId="22" xfId="60" applyFont="1" applyFill="1" applyBorder="1" applyAlignment="1">
      <alignment horizontal="center" vertical="center" shrinkToFit="1"/>
      <protection/>
    </xf>
    <xf numFmtId="38" fontId="7" fillId="33" borderId="93" xfId="48" applyFont="1" applyFill="1" applyBorder="1" applyAlignment="1">
      <alignment horizontal="center" vertical="center" shrinkToFit="1"/>
    </xf>
    <xf numFmtId="0" fontId="8" fillId="33" borderId="97" xfId="60" applyFont="1" applyFill="1" applyBorder="1" applyAlignment="1">
      <alignment horizontal="center" vertical="center" wrapText="1"/>
      <protection/>
    </xf>
    <xf numFmtId="0" fontId="8" fillId="33" borderId="16" xfId="60" applyFont="1" applyFill="1" applyBorder="1" applyAlignment="1">
      <alignment horizontal="center" vertical="center" wrapText="1"/>
      <protection/>
    </xf>
    <xf numFmtId="0" fontId="8" fillId="33" borderId="42" xfId="60" applyFont="1" applyFill="1" applyBorder="1" applyAlignment="1">
      <alignment horizontal="center" vertical="center" wrapText="1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38" fontId="2" fillId="33" borderId="46" xfId="60" applyNumberFormat="1" applyFont="1" applyFill="1" applyBorder="1" applyAlignment="1">
      <alignment horizontal="right" vertical="center"/>
      <protection/>
    </xf>
    <xf numFmtId="0" fontId="2" fillId="33" borderId="39" xfId="60" applyFont="1" applyFill="1" applyBorder="1" applyAlignment="1">
      <alignment horizontal="right" vertical="center"/>
      <protection/>
    </xf>
    <xf numFmtId="38" fontId="7" fillId="33" borderId="98" xfId="48" applyFont="1" applyFill="1" applyBorder="1" applyAlignment="1">
      <alignment horizontal="center" vertical="center"/>
    </xf>
    <xf numFmtId="0" fontId="8" fillId="33" borderId="41" xfId="60" applyFont="1" applyFill="1" applyBorder="1" applyAlignment="1">
      <alignment horizontal="center" vertical="center" wrapText="1"/>
      <protection/>
    </xf>
    <xf numFmtId="0" fontId="8" fillId="33" borderId="99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38" fontId="7" fillId="33" borderId="100" xfId="48" applyFont="1" applyFill="1" applyBorder="1" applyAlignment="1">
      <alignment horizontal="center" vertical="center" wrapText="1"/>
    </xf>
    <xf numFmtId="38" fontId="7" fillId="33" borderId="11" xfId="48" applyFont="1" applyFill="1" applyBorder="1" applyAlignment="1">
      <alignment horizontal="center" vertical="center" wrapText="1"/>
    </xf>
    <xf numFmtId="38" fontId="7" fillId="33" borderId="12" xfId="48" applyFont="1" applyFill="1" applyBorder="1" applyAlignment="1">
      <alignment horizontal="center" vertical="center" wrapText="1"/>
    </xf>
    <xf numFmtId="38" fontId="7" fillId="33" borderId="101" xfId="48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center" vertical="center" wrapText="1"/>
    </xf>
    <xf numFmtId="38" fontId="7" fillId="33" borderId="14" xfId="48" applyFont="1" applyFill="1" applyBorder="1" applyAlignment="1">
      <alignment horizontal="center" vertical="center" wrapText="1"/>
    </xf>
    <xf numFmtId="38" fontId="7" fillId="33" borderId="102" xfId="48" applyFont="1" applyFill="1" applyBorder="1" applyAlignment="1">
      <alignment horizontal="center" vertical="center" wrapText="1"/>
    </xf>
    <xf numFmtId="38" fontId="7" fillId="33" borderId="21" xfId="48" applyFont="1" applyFill="1" applyBorder="1" applyAlignment="1">
      <alignment horizontal="center" vertical="center" wrapText="1"/>
    </xf>
    <xf numFmtId="38" fontId="7" fillId="33" borderId="22" xfId="48" applyFont="1" applyFill="1" applyBorder="1" applyAlignment="1">
      <alignment horizontal="center" vertical="center" wrapText="1"/>
    </xf>
    <xf numFmtId="0" fontId="8" fillId="33" borderId="103" xfId="0" applyFont="1" applyFill="1" applyBorder="1" applyAlignment="1">
      <alignment horizontal="center" vertical="center" wrapText="1"/>
    </xf>
    <xf numFmtId="0" fontId="8" fillId="33" borderId="103" xfId="60" applyFont="1" applyFill="1" applyBorder="1" applyAlignment="1">
      <alignment horizontal="center" vertical="center" wrapText="1"/>
      <protection/>
    </xf>
    <xf numFmtId="40" fontId="7" fillId="33" borderId="41" xfId="48" applyNumberFormat="1" applyFont="1" applyFill="1" applyBorder="1" applyAlignment="1">
      <alignment horizontal="center" vertical="center"/>
    </xf>
    <xf numFmtId="40" fontId="7" fillId="33" borderId="42" xfId="48" applyNumberFormat="1" applyFont="1" applyFill="1" applyBorder="1" applyAlignment="1">
      <alignment horizontal="center" vertical="center"/>
    </xf>
    <xf numFmtId="0" fontId="7" fillId="33" borderId="20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 wrapText="1"/>
      <protection/>
    </xf>
    <xf numFmtId="0" fontId="7" fillId="33" borderId="22" xfId="60" applyFont="1" applyFill="1" applyBorder="1" applyAlignment="1">
      <alignment horizontal="center" vertical="center" wrapText="1"/>
      <protection/>
    </xf>
    <xf numFmtId="0" fontId="12" fillId="33" borderId="104" xfId="60" applyFont="1" applyFill="1" applyBorder="1" applyAlignment="1">
      <alignment horizontal="center" vertical="center"/>
      <protection/>
    </xf>
    <xf numFmtId="0" fontId="12" fillId="33" borderId="105" xfId="60" applyFont="1" applyFill="1" applyBorder="1" applyAlignment="1">
      <alignment horizontal="center" vertical="center"/>
      <protection/>
    </xf>
    <xf numFmtId="0" fontId="8" fillId="33" borderId="106" xfId="60" applyFont="1" applyFill="1" applyBorder="1" applyAlignment="1">
      <alignment horizontal="center" vertical="center"/>
      <protection/>
    </xf>
    <xf numFmtId="0" fontId="8" fillId="33" borderId="30" xfId="60" applyFont="1" applyFill="1" applyBorder="1" applyAlignment="1">
      <alignment horizontal="center" vertical="center"/>
      <protection/>
    </xf>
    <xf numFmtId="0" fontId="8" fillId="33" borderId="91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left" vertical="center" wrapText="1"/>
      <protection/>
    </xf>
    <xf numFmtId="0" fontId="7" fillId="33" borderId="11" xfId="60" applyFont="1" applyFill="1" applyBorder="1" applyAlignment="1">
      <alignment horizontal="left" vertical="center" wrapText="1"/>
      <protection/>
    </xf>
    <xf numFmtId="0" fontId="7" fillId="33" borderId="83" xfId="60" applyFont="1" applyFill="1" applyBorder="1" applyAlignment="1">
      <alignment horizontal="left" vertical="center" wrapText="1"/>
      <protection/>
    </xf>
    <xf numFmtId="0" fontId="7" fillId="33" borderId="13" xfId="60" applyFont="1" applyFill="1" applyBorder="1" applyAlignment="1">
      <alignment horizontal="left" vertical="center" wrapText="1"/>
      <protection/>
    </xf>
    <xf numFmtId="0" fontId="7" fillId="33" borderId="0" xfId="60" applyFont="1" applyFill="1" applyBorder="1" applyAlignment="1">
      <alignment horizontal="left" vertical="center" wrapText="1"/>
      <protection/>
    </xf>
    <xf numFmtId="0" fontId="7" fillId="33" borderId="48" xfId="60" applyFont="1" applyFill="1" applyBorder="1" applyAlignment="1">
      <alignment horizontal="left" vertical="center" wrapText="1"/>
      <protection/>
    </xf>
    <xf numFmtId="0" fontId="7" fillId="33" borderId="20" xfId="60" applyFont="1" applyFill="1" applyBorder="1" applyAlignment="1">
      <alignment horizontal="left" vertical="center" wrapText="1"/>
      <protection/>
    </xf>
    <xf numFmtId="0" fontId="7" fillId="33" borderId="21" xfId="60" applyFont="1" applyFill="1" applyBorder="1" applyAlignment="1">
      <alignment horizontal="left" vertical="center" wrapText="1"/>
      <protection/>
    </xf>
    <xf numFmtId="0" fontId="7" fillId="33" borderId="107" xfId="60" applyFont="1" applyFill="1" applyBorder="1" applyAlignment="1">
      <alignment horizontal="left" vertical="center" wrapText="1"/>
      <protection/>
    </xf>
    <xf numFmtId="0" fontId="7" fillId="33" borderId="44" xfId="60" applyFont="1" applyFill="1" applyBorder="1" applyAlignment="1">
      <alignment horizontal="distributed" vertical="center"/>
      <protection/>
    </xf>
    <xf numFmtId="0" fontId="8" fillId="33" borderId="108" xfId="60" applyFont="1" applyFill="1" applyBorder="1" applyAlignment="1">
      <alignment horizontal="center" vertical="center"/>
      <protection/>
    </xf>
    <xf numFmtId="0" fontId="8" fillId="33" borderId="87" xfId="60" applyFont="1" applyFill="1" applyBorder="1" applyAlignment="1">
      <alignment horizontal="center" vertical="center"/>
      <protection/>
    </xf>
    <xf numFmtId="0" fontId="8" fillId="33" borderId="109" xfId="60" applyFont="1" applyFill="1" applyBorder="1" applyAlignment="1">
      <alignment horizontal="center" vertical="center"/>
      <protection/>
    </xf>
    <xf numFmtId="49" fontId="7" fillId="33" borderId="70" xfId="60" applyNumberFormat="1" applyFont="1" applyFill="1" applyBorder="1" applyAlignment="1">
      <alignment horizontal="center" vertical="center"/>
      <protection/>
    </xf>
    <xf numFmtId="49" fontId="7" fillId="33" borderId="110" xfId="60" applyNumberFormat="1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 wrapText="1"/>
      <protection/>
    </xf>
    <xf numFmtId="0" fontId="7" fillId="33" borderId="111" xfId="60" applyFont="1" applyFill="1" applyBorder="1" applyAlignment="1">
      <alignment horizontal="center" vertical="center"/>
      <protection/>
    </xf>
    <xf numFmtId="0" fontId="7" fillId="33" borderId="110" xfId="60" applyFont="1" applyFill="1" applyBorder="1" applyAlignment="1">
      <alignment horizontal="center" vertical="center"/>
      <protection/>
    </xf>
    <xf numFmtId="0" fontId="7" fillId="33" borderId="112" xfId="60" applyFont="1" applyFill="1" applyBorder="1" applyAlignment="1">
      <alignment horizontal="center" vertical="center"/>
      <protection/>
    </xf>
    <xf numFmtId="0" fontId="7" fillId="33" borderId="113" xfId="60" applyFont="1" applyFill="1" applyBorder="1" applyAlignment="1">
      <alignment horizontal="center" vertical="center"/>
      <protection/>
    </xf>
    <xf numFmtId="49" fontId="7" fillId="33" borderId="112" xfId="60" applyNumberFormat="1" applyFont="1" applyFill="1" applyBorder="1" applyAlignment="1">
      <alignment horizontal="center" vertical="center"/>
      <protection/>
    </xf>
    <xf numFmtId="49" fontId="7" fillId="33" borderId="113" xfId="60" applyNumberFormat="1" applyFont="1" applyFill="1" applyBorder="1" applyAlignment="1">
      <alignment horizontal="center" vertical="center"/>
      <protection/>
    </xf>
    <xf numFmtId="0" fontId="8" fillId="33" borderId="41" xfId="60" applyFont="1" applyFill="1" applyBorder="1" applyAlignment="1">
      <alignment horizontal="distributed" vertical="center"/>
      <protection/>
    </xf>
    <xf numFmtId="0" fontId="8" fillId="33" borderId="16" xfId="0" applyFont="1" applyFill="1" applyBorder="1" applyAlignment="1">
      <alignment horizontal="distributed" vertical="center"/>
    </xf>
    <xf numFmtId="49" fontId="7" fillId="33" borderId="41" xfId="60" applyNumberFormat="1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distributed" vertical="center"/>
      <protection/>
    </xf>
    <xf numFmtId="0" fontId="0" fillId="33" borderId="16" xfId="0" applyFill="1" applyBorder="1" applyAlignment="1">
      <alignment horizontal="distributed" vertical="center"/>
    </xf>
    <xf numFmtId="0" fontId="0" fillId="33" borderId="42" xfId="0" applyFill="1" applyBorder="1" applyAlignment="1">
      <alignment horizontal="distributed" vertical="center"/>
    </xf>
    <xf numFmtId="183" fontId="7" fillId="33" borderId="10" xfId="60" applyNumberFormat="1" applyFont="1" applyFill="1" applyBorder="1" applyAlignment="1">
      <alignment horizontal="center" vertical="center"/>
      <protection/>
    </xf>
    <xf numFmtId="183" fontId="0" fillId="33" borderId="11" xfId="0" applyNumberFormat="1" applyFill="1" applyBorder="1" applyAlignment="1">
      <alignment vertical="center"/>
    </xf>
    <xf numFmtId="0" fontId="7" fillId="33" borderId="10" xfId="60" applyFont="1" applyFill="1" applyBorder="1" applyAlignment="1">
      <alignment horizontal="distributed" vertical="center" wrapText="1"/>
      <protection/>
    </xf>
    <xf numFmtId="0" fontId="7" fillId="33" borderId="11" xfId="60" applyFont="1" applyFill="1" applyBorder="1" applyAlignment="1">
      <alignment horizontal="distributed" vertical="center" wrapText="1"/>
      <protection/>
    </xf>
    <xf numFmtId="0" fontId="7" fillId="33" borderId="12" xfId="60" applyFont="1" applyFill="1" applyBorder="1" applyAlignment="1">
      <alignment horizontal="distributed" vertical="center" wrapText="1"/>
      <protection/>
    </xf>
    <xf numFmtId="0" fontId="7" fillId="33" borderId="13" xfId="60" applyFont="1" applyFill="1" applyBorder="1" applyAlignment="1">
      <alignment horizontal="distributed" vertical="center" wrapText="1"/>
      <protection/>
    </xf>
    <xf numFmtId="0" fontId="7" fillId="33" borderId="0" xfId="60" applyFont="1" applyFill="1" applyBorder="1" applyAlignment="1">
      <alignment horizontal="distributed" vertical="center" wrapText="1"/>
      <protection/>
    </xf>
    <xf numFmtId="0" fontId="7" fillId="33" borderId="14" xfId="60" applyFont="1" applyFill="1" applyBorder="1" applyAlignment="1">
      <alignment horizontal="distributed" vertical="center" wrapText="1"/>
      <protection/>
    </xf>
    <xf numFmtId="0" fontId="7" fillId="33" borderId="20" xfId="60" applyFont="1" applyFill="1" applyBorder="1" applyAlignment="1">
      <alignment horizontal="distributed" vertical="center" wrapText="1"/>
      <protection/>
    </xf>
    <xf numFmtId="0" fontId="7" fillId="33" borderId="21" xfId="60" applyFont="1" applyFill="1" applyBorder="1" applyAlignment="1">
      <alignment horizontal="distributed" vertical="center" wrapText="1"/>
      <protection/>
    </xf>
    <xf numFmtId="0" fontId="7" fillId="33" borderId="22" xfId="60" applyFont="1" applyFill="1" applyBorder="1" applyAlignment="1">
      <alignment horizontal="distributed" vertical="center" wrapText="1"/>
      <protection/>
    </xf>
    <xf numFmtId="183" fontId="7" fillId="33" borderId="43" xfId="60" applyNumberFormat="1" applyFont="1" applyFill="1" applyBorder="1" applyAlignment="1">
      <alignment horizontal="center" vertical="center"/>
      <protection/>
    </xf>
    <xf numFmtId="183" fontId="0" fillId="33" borderId="44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38" fontId="0" fillId="33" borderId="16" xfId="48" applyFill="1" applyBorder="1" applyAlignment="1">
      <alignment/>
    </xf>
    <xf numFmtId="38" fontId="0" fillId="33" borderId="42" xfId="48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7" fillId="33" borderId="41" xfId="60" applyFont="1" applyFill="1" applyBorder="1" applyAlignment="1">
      <alignment horizontal="center" vertical="center" wrapText="1" shrinkToFit="1"/>
      <protection/>
    </xf>
    <xf numFmtId="0" fontId="0" fillId="33" borderId="99" xfId="0" applyFill="1" applyBorder="1" applyAlignment="1">
      <alignment horizontal="center" vertical="center" wrapText="1" shrinkToFit="1"/>
    </xf>
    <xf numFmtId="0" fontId="7" fillId="33" borderId="92" xfId="60" applyFont="1" applyFill="1" applyBorder="1" applyAlignment="1">
      <alignment horizontal="center" vertical="center" shrinkToFit="1"/>
      <protection/>
    </xf>
    <xf numFmtId="0" fontId="0" fillId="33" borderId="66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0" fillId="33" borderId="103" xfId="0" applyFill="1" applyBorder="1" applyAlignment="1">
      <alignment horizontal="center" vertical="center" shrinkToFit="1"/>
    </xf>
    <xf numFmtId="0" fontId="7" fillId="33" borderId="114" xfId="60" applyFont="1" applyFill="1" applyBorder="1" applyAlignment="1">
      <alignment horizontal="center" vertical="center" shrinkToFit="1"/>
      <protection/>
    </xf>
    <xf numFmtId="0" fontId="7" fillId="33" borderId="66" xfId="60" applyFont="1" applyFill="1" applyBorder="1" applyAlignment="1">
      <alignment horizontal="center" vertical="center" shrinkToFit="1"/>
      <protection/>
    </xf>
    <xf numFmtId="0" fontId="7" fillId="33" borderId="67" xfId="60" applyFont="1" applyFill="1" applyBorder="1" applyAlignment="1">
      <alignment horizontal="center" vertical="center" shrinkToFit="1"/>
      <protection/>
    </xf>
    <xf numFmtId="0" fontId="3" fillId="33" borderId="97" xfId="60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vertical="center" textRotation="255"/>
      <protection/>
    </xf>
    <xf numFmtId="0" fontId="0" fillId="33" borderId="12" xfId="0" applyFill="1" applyBorder="1" applyAlignment="1">
      <alignment vertical="center" textRotation="255"/>
    </xf>
    <xf numFmtId="0" fontId="0" fillId="33" borderId="13" xfId="0" applyFill="1" applyBorder="1" applyAlignment="1">
      <alignment vertical="center" textRotation="255"/>
    </xf>
    <xf numFmtId="0" fontId="0" fillId="33" borderId="14" xfId="0" applyFill="1" applyBorder="1" applyAlignment="1">
      <alignment vertical="center" textRotation="255"/>
    </xf>
    <xf numFmtId="0" fontId="0" fillId="33" borderId="20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0" fillId="33" borderId="41" xfId="0" applyFill="1" applyBorder="1" applyAlignment="1">
      <alignment vertical="center"/>
    </xf>
    <xf numFmtId="183" fontId="7" fillId="33" borderId="41" xfId="60" applyNumberFormat="1" applyFont="1" applyFill="1" applyBorder="1" applyAlignment="1">
      <alignment horizontal="center" vertical="center"/>
      <protection/>
    </xf>
    <xf numFmtId="38" fontId="7" fillId="33" borderId="100" xfId="48" applyFont="1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38" fontId="7" fillId="33" borderId="99" xfId="48" applyFont="1" applyFill="1" applyBorder="1" applyAlignment="1">
      <alignment horizontal="center" vertical="center"/>
    </xf>
    <xf numFmtId="38" fontId="7" fillId="33" borderId="97" xfId="48" applyFont="1" applyFill="1" applyBorder="1" applyAlignment="1">
      <alignment horizontal="center" vertical="center"/>
    </xf>
    <xf numFmtId="38" fontId="7" fillId="33" borderId="117" xfId="48" applyFont="1" applyFill="1" applyBorder="1" applyAlignment="1">
      <alignment horizontal="center" vertical="center" shrinkToFit="1"/>
    </xf>
    <xf numFmtId="38" fontId="7" fillId="33" borderId="21" xfId="48" applyFont="1" applyFill="1" applyBorder="1" applyAlignment="1">
      <alignment horizontal="center" vertical="center" shrinkToFit="1"/>
    </xf>
    <xf numFmtId="38" fontId="7" fillId="33" borderId="22" xfId="48" applyFont="1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/>
    </xf>
    <xf numFmtId="38" fontId="7" fillId="33" borderId="97" xfId="60" applyNumberFormat="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38" fontId="7" fillId="33" borderId="118" xfId="48" applyFont="1" applyFill="1" applyBorder="1" applyAlignment="1">
      <alignment horizontal="center" vertical="center" shrinkToFit="1"/>
    </xf>
    <xf numFmtId="38" fontId="7" fillId="33" borderId="16" xfId="48" applyFont="1" applyFill="1" applyBorder="1" applyAlignment="1">
      <alignment horizontal="center" vertical="center" shrinkToFit="1"/>
    </xf>
    <xf numFmtId="38" fontId="7" fillId="33" borderId="42" xfId="48" applyFont="1" applyFill="1" applyBorder="1" applyAlignment="1">
      <alignment horizontal="center" vertical="center" shrinkToFit="1"/>
    </xf>
    <xf numFmtId="38" fontId="7" fillId="33" borderId="119" xfId="48" applyFont="1" applyFill="1" applyBorder="1" applyAlignment="1">
      <alignment horizontal="center" vertical="center" shrinkToFit="1"/>
    </xf>
    <xf numFmtId="0" fontId="0" fillId="33" borderId="63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38" fontId="7" fillId="33" borderId="102" xfId="60" applyNumberFormat="1" applyFont="1" applyFill="1" applyBorder="1" applyAlignment="1">
      <alignment horizontal="center" vertical="center" wrapText="1"/>
      <protection/>
    </xf>
    <xf numFmtId="38" fontId="2" fillId="33" borderId="49" xfId="60" applyNumberFormat="1" applyFont="1" applyFill="1" applyBorder="1" applyAlignment="1">
      <alignment vertical="center"/>
      <protection/>
    </xf>
    <xf numFmtId="0" fontId="2" fillId="33" borderId="47" xfId="60" applyFont="1" applyFill="1" applyBorder="1" applyAlignment="1">
      <alignment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0" fillId="33" borderId="63" xfId="0" applyFill="1" applyBorder="1" applyAlignment="1">
      <alignment vertical="center"/>
    </xf>
    <xf numFmtId="49" fontId="7" fillId="33" borderId="111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月課長会提示資料（請求事務）180301.ppt の ワークシ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</xdr:row>
      <xdr:rowOff>9525</xdr:rowOff>
    </xdr:from>
    <xdr:to>
      <xdr:col>18</xdr:col>
      <xdr:colOff>104775</xdr:colOff>
      <xdr:row>6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3000375" y="1476375"/>
          <a:ext cx="1476375" cy="609600"/>
        </a:xfrm>
        <a:prstGeom prst="wedgeRoundRectCallout">
          <a:avLst>
            <a:gd name="adj1" fmla="val -50509"/>
            <a:gd name="adj2" fmla="val 129351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￥マークを入れる</a:t>
          </a:r>
        </a:p>
      </xdr:txBody>
    </xdr:sp>
    <xdr:clientData/>
  </xdr:twoCellAnchor>
  <xdr:twoCellAnchor>
    <xdr:from>
      <xdr:col>11</xdr:col>
      <xdr:colOff>171450</xdr:colOff>
      <xdr:row>14</xdr:row>
      <xdr:rowOff>504825</xdr:rowOff>
    </xdr:from>
    <xdr:to>
      <xdr:col>17</xdr:col>
      <xdr:colOff>161925</xdr:colOff>
      <xdr:row>15</xdr:row>
      <xdr:rowOff>285750</xdr:rowOff>
    </xdr:to>
    <xdr:sp>
      <xdr:nvSpPr>
        <xdr:cNvPr id="2" name="角丸四角形吹き出し 3"/>
        <xdr:cNvSpPr>
          <a:spLocks/>
        </xdr:cNvSpPr>
      </xdr:nvSpPr>
      <xdr:spPr>
        <a:xfrm>
          <a:off x="2809875" y="5334000"/>
          <a:ext cx="1476375" cy="504825"/>
        </a:xfrm>
        <a:prstGeom prst="wedgeRoundRectCallout">
          <a:avLst>
            <a:gd name="adj1" fmla="val 66263"/>
            <a:gd name="adj2" fmla="val 3140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日付は入れない</a:t>
          </a:r>
        </a:p>
      </xdr:txBody>
    </xdr:sp>
    <xdr:clientData/>
  </xdr:twoCellAnchor>
  <xdr:twoCellAnchor>
    <xdr:from>
      <xdr:col>19</xdr:col>
      <xdr:colOff>200025</xdr:colOff>
      <xdr:row>16</xdr:row>
      <xdr:rowOff>142875</xdr:rowOff>
    </xdr:from>
    <xdr:to>
      <xdr:col>25</xdr:col>
      <xdr:colOff>190500</xdr:colOff>
      <xdr:row>17</xdr:row>
      <xdr:rowOff>257175</xdr:rowOff>
    </xdr:to>
    <xdr:sp>
      <xdr:nvSpPr>
        <xdr:cNvPr id="3" name="角丸四角形吹き出し 4"/>
        <xdr:cNvSpPr>
          <a:spLocks/>
        </xdr:cNvSpPr>
      </xdr:nvSpPr>
      <xdr:spPr>
        <a:xfrm>
          <a:off x="4819650" y="6048375"/>
          <a:ext cx="1476375" cy="285750"/>
        </a:xfrm>
        <a:prstGeom prst="wedgeRoundRectCallout">
          <a:avLst>
            <a:gd name="adj1" fmla="val -26638"/>
            <a:gd name="adj2" fmla="val 10502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記入する</a:t>
          </a:r>
        </a:p>
      </xdr:txBody>
    </xdr:sp>
    <xdr:clientData/>
  </xdr:twoCellAnchor>
  <xdr:twoCellAnchor>
    <xdr:from>
      <xdr:col>5</xdr:col>
      <xdr:colOff>85725</xdr:colOff>
      <xdr:row>22</xdr:row>
      <xdr:rowOff>19050</xdr:rowOff>
    </xdr:from>
    <xdr:to>
      <xdr:col>14</xdr:col>
      <xdr:colOff>133350</xdr:colOff>
      <xdr:row>23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1238250" y="8458200"/>
          <a:ext cx="2276475" cy="523875"/>
        </a:xfrm>
        <a:prstGeom prst="wedgeRoundRectCallout">
          <a:avLst>
            <a:gd name="adj1" fmla="val 126055"/>
            <a:gd name="adj2" fmla="val 1615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代表者印は、代表者名の末尾に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重ねるように押してください。</a:t>
          </a:r>
        </a:p>
      </xdr:txBody>
    </xdr:sp>
    <xdr:clientData/>
  </xdr:twoCellAnchor>
  <xdr:twoCellAnchor>
    <xdr:from>
      <xdr:col>2</xdr:col>
      <xdr:colOff>152400</xdr:colOff>
      <xdr:row>20</xdr:row>
      <xdr:rowOff>219075</xdr:rowOff>
    </xdr:from>
    <xdr:to>
      <xdr:col>7</xdr:col>
      <xdr:colOff>209550</xdr:colOff>
      <xdr:row>21</xdr:row>
      <xdr:rowOff>400050</xdr:rowOff>
    </xdr:to>
    <xdr:sp>
      <xdr:nvSpPr>
        <xdr:cNvPr id="5" name="角丸四角形吹き出し 9"/>
        <xdr:cNvSpPr>
          <a:spLocks/>
        </xdr:cNvSpPr>
      </xdr:nvSpPr>
      <xdr:spPr>
        <a:xfrm>
          <a:off x="561975" y="7791450"/>
          <a:ext cx="1295400" cy="504825"/>
        </a:xfrm>
        <a:prstGeom prst="wedgeRoundRectCallout">
          <a:avLst>
            <a:gd name="adj1" fmla="val -33736"/>
            <a:gd name="adj2" fmla="val 118101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捨印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を押してください。</a:t>
          </a:r>
        </a:p>
      </xdr:txBody>
    </xdr:sp>
    <xdr:clientData/>
  </xdr:twoCellAnchor>
  <xdr:twoCellAnchor>
    <xdr:from>
      <xdr:col>1</xdr:col>
      <xdr:colOff>228600</xdr:colOff>
      <xdr:row>22</xdr:row>
      <xdr:rowOff>180975</xdr:rowOff>
    </xdr:from>
    <xdr:to>
      <xdr:col>3</xdr:col>
      <xdr:colOff>190500</xdr:colOff>
      <xdr:row>23</xdr:row>
      <xdr:rowOff>95250</xdr:rowOff>
    </xdr:to>
    <xdr:sp>
      <xdr:nvSpPr>
        <xdr:cNvPr id="6" name="フローチャート : 結合子 2"/>
        <xdr:cNvSpPr>
          <a:spLocks/>
        </xdr:cNvSpPr>
      </xdr:nvSpPr>
      <xdr:spPr>
        <a:xfrm>
          <a:off x="390525" y="8620125"/>
          <a:ext cx="457200" cy="457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123825</xdr:rowOff>
    </xdr:from>
    <xdr:to>
      <xdr:col>5</xdr:col>
      <xdr:colOff>209550</xdr:colOff>
      <xdr:row>2</xdr:row>
      <xdr:rowOff>466725</xdr:rowOff>
    </xdr:to>
    <xdr:sp>
      <xdr:nvSpPr>
        <xdr:cNvPr id="7" name="AutoShape 4"/>
        <xdr:cNvSpPr>
          <a:spLocks/>
        </xdr:cNvSpPr>
      </xdr:nvSpPr>
      <xdr:spPr>
        <a:xfrm>
          <a:off x="742950" y="485775"/>
          <a:ext cx="619125" cy="3429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4</xdr:col>
      <xdr:colOff>209550</xdr:colOff>
      <xdr:row>23</xdr:row>
      <xdr:rowOff>161925</xdr:rowOff>
    </xdr:from>
    <xdr:to>
      <xdr:col>12</xdr:col>
      <xdr:colOff>95250</xdr:colOff>
      <xdr:row>26</xdr:row>
      <xdr:rowOff>0</xdr:rowOff>
    </xdr:to>
    <xdr:sp>
      <xdr:nvSpPr>
        <xdr:cNvPr id="8" name="角丸四角形吹き出し 10"/>
        <xdr:cNvSpPr>
          <a:spLocks/>
        </xdr:cNvSpPr>
      </xdr:nvSpPr>
      <xdr:spPr>
        <a:xfrm>
          <a:off x="1114425" y="9144000"/>
          <a:ext cx="1866900" cy="504825"/>
        </a:xfrm>
        <a:prstGeom prst="wedgeRoundRectCallout">
          <a:avLst>
            <a:gd name="adj1" fmla="val 74351"/>
            <a:gd name="adj2" fmla="val 20574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コード番号がある場合に記載してください。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9525</xdr:rowOff>
    </xdr:from>
    <xdr:to>
      <xdr:col>6</xdr:col>
      <xdr:colOff>85725</xdr:colOff>
      <xdr:row>45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7175" y="9324975"/>
          <a:ext cx="933450" cy="800100"/>
        </a:xfrm>
        <a:prstGeom prst="wedgeRectCallout">
          <a:avLst>
            <a:gd name="adj1" fmla="val 145916"/>
            <a:gd name="adj2" fmla="val -69564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国「訓練等給付費等明細書」から転記</a:t>
          </a:r>
        </a:p>
      </xdr:txBody>
    </xdr:sp>
    <xdr:clientData/>
  </xdr:twoCellAnchor>
  <xdr:twoCellAnchor>
    <xdr:from>
      <xdr:col>31</xdr:col>
      <xdr:colOff>28575</xdr:colOff>
      <xdr:row>42</xdr:row>
      <xdr:rowOff>85725</xdr:rowOff>
    </xdr:from>
    <xdr:to>
      <xdr:col>34</xdr:col>
      <xdr:colOff>190500</xdr:colOff>
      <xdr:row>43</xdr:row>
      <xdr:rowOff>200025</xdr:rowOff>
    </xdr:to>
    <xdr:sp>
      <xdr:nvSpPr>
        <xdr:cNvPr id="2" name="AutoShape 2"/>
        <xdr:cNvSpPr>
          <a:spLocks/>
        </xdr:cNvSpPr>
      </xdr:nvSpPr>
      <xdr:spPr>
        <a:xfrm rot="10800000">
          <a:off x="6400800" y="9401175"/>
          <a:ext cx="876300" cy="209550"/>
        </a:xfrm>
        <a:prstGeom prst="wedgeRectCallout">
          <a:avLst>
            <a:gd name="adj1" fmla="val 133694"/>
            <a:gd name="adj2" fmla="val 40908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</a:p>
      </xdr:txBody>
    </xdr:sp>
    <xdr:clientData/>
  </xdr:twoCellAnchor>
  <xdr:twoCellAnchor>
    <xdr:from>
      <xdr:col>1</xdr:col>
      <xdr:colOff>114300</xdr:colOff>
      <xdr:row>30</xdr:row>
      <xdr:rowOff>104775</xdr:rowOff>
    </xdr:from>
    <xdr:to>
      <xdr:col>19</xdr:col>
      <xdr:colOff>133350</xdr:colOff>
      <xdr:row>32</xdr:row>
      <xdr:rowOff>114300</xdr:rowOff>
    </xdr:to>
    <xdr:sp>
      <xdr:nvSpPr>
        <xdr:cNvPr id="3" name="AutoShape 4"/>
        <xdr:cNvSpPr>
          <a:spLocks/>
        </xdr:cNvSpPr>
      </xdr:nvSpPr>
      <xdr:spPr>
        <a:xfrm rot="10800000">
          <a:off x="219075" y="6810375"/>
          <a:ext cx="3619500" cy="257175"/>
        </a:xfrm>
        <a:prstGeom prst="wedgeRectCallout">
          <a:avLst>
            <a:gd name="adj1" fmla="val -22898"/>
            <a:gd name="adj2" fmla="val 11774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月の途中で入退居があった場合は、日割りの金額とする。</a:t>
          </a:r>
        </a:p>
      </xdr:txBody>
    </xdr:sp>
    <xdr:clientData/>
  </xdr:twoCellAnchor>
  <xdr:twoCellAnchor>
    <xdr:from>
      <xdr:col>5</xdr:col>
      <xdr:colOff>38100</xdr:colOff>
      <xdr:row>26</xdr:row>
      <xdr:rowOff>95250</xdr:rowOff>
    </xdr:from>
    <xdr:to>
      <xdr:col>32</xdr:col>
      <xdr:colOff>114300</xdr:colOff>
      <xdr:row>29</xdr:row>
      <xdr:rowOff>200025</xdr:rowOff>
    </xdr:to>
    <xdr:sp>
      <xdr:nvSpPr>
        <xdr:cNvPr id="4" name="角丸四角形 9"/>
        <xdr:cNvSpPr>
          <a:spLocks/>
        </xdr:cNvSpPr>
      </xdr:nvSpPr>
      <xdr:spPr>
        <a:xfrm>
          <a:off x="942975" y="5505450"/>
          <a:ext cx="5781675" cy="1123950"/>
        </a:xfrm>
        <a:prstGeom prst="roundRect">
          <a:avLst/>
        </a:prstGeom>
        <a:solidFill>
          <a:srgbClr val="FF00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施設借上費欄は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入居者が精神障害者又は通過型利用者の場合のみ記入</a:t>
          </a:r>
        </a:p>
      </xdr:txBody>
    </xdr:sp>
    <xdr:clientData/>
  </xdr:twoCellAnchor>
  <xdr:twoCellAnchor>
    <xdr:from>
      <xdr:col>16</xdr:col>
      <xdr:colOff>57150</xdr:colOff>
      <xdr:row>14</xdr:row>
      <xdr:rowOff>19050</xdr:rowOff>
    </xdr:from>
    <xdr:to>
      <xdr:col>22</xdr:col>
      <xdr:colOff>57150</xdr:colOff>
      <xdr:row>18</xdr:row>
      <xdr:rowOff>0</xdr:rowOff>
    </xdr:to>
    <xdr:sp>
      <xdr:nvSpPr>
        <xdr:cNvPr id="5" name="角丸四角形吹き出し 12"/>
        <xdr:cNvSpPr>
          <a:spLocks/>
        </xdr:cNvSpPr>
      </xdr:nvSpPr>
      <xdr:spPr>
        <a:xfrm>
          <a:off x="3162300" y="2914650"/>
          <a:ext cx="1200150" cy="466725"/>
        </a:xfrm>
        <a:prstGeom prst="wedgeRoundRectCallout">
          <a:avLst>
            <a:gd name="adj1" fmla="val -50532"/>
            <a:gd name="adj2" fmla="val 109435"/>
          </a:avLst>
        </a:prstGeom>
        <a:solidFill>
          <a:srgbClr val="FEFE1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区分により単価が異なります。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180975</xdr:colOff>
      <xdr:row>11</xdr:row>
      <xdr:rowOff>95250</xdr:rowOff>
    </xdr:from>
    <xdr:to>
      <xdr:col>33</xdr:col>
      <xdr:colOff>200025</xdr:colOff>
      <xdr:row>12</xdr:row>
      <xdr:rowOff>123825</xdr:rowOff>
    </xdr:to>
    <xdr:sp>
      <xdr:nvSpPr>
        <xdr:cNvPr id="6" name="角丸四角形吹き出し 13"/>
        <xdr:cNvSpPr>
          <a:spLocks/>
        </xdr:cNvSpPr>
      </xdr:nvSpPr>
      <xdr:spPr>
        <a:xfrm>
          <a:off x="5362575" y="2362200"/>
          <a:ext cx="1685925" cy="238125"/>
        </a:xfrm>
        <a:prstGeom prst="wedgeRoundRectCallout">
          <a:avLst>
            <a:gd name="adj1" fmla="val -60032"/>
            <a:gd name="adj2" fmla="val -11694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ユニット名まで記載する。</a:t>
          </a:r>
        </a:p>
      </xdr:txBody>
    </xdr:sp>
    <xdr:clientData/>
  </xdr:twoCellAnchor>
  <xdr:oneCellAnchor>
    <xdr:from>
      <xdr:col>11</xdr:col>
      <xdr:colOff>47625</xdr:colOff>
      <xdr:row>24</xdr:row>
      <xdr:rowOff>171450</xdr:rowOff>
    </xdr:from>
    <xdr:ext cx="3514725" cy="200025"/>
    <xdr:sp>
      <xdr:nvSpPr>
        <xdr:cNvPr id="7" name="角丸四角形吹き出し 18"/>
        <xdr:cNvSpPr>
          <a:spLocks/>
        </xdr:cNvSpPr>
      </xdr:nvSpPr>
      <xdr:spPr>
        <a:xfrm>
          <a:off x="2152650" y="5181600"/>
          <a:ext cx="3514725" cy="200025"/>
        </a:xfrm>
        <a:prstGeom prst="wedgeRoundRectCallout">
          <a:avLst>
            <a:gd name="adj1" fmla="val 7291"/>
            <a:gd name="adj2" fmla="val 99814"/>
          </a:avLst>
        </a:prstGeom>
        <a:solidFill>
          <a:srgbClr val="FEFE1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特定障害者特別給付費（補足給付）対象の場合に記入する</a:t>
          </a:r>
        </a:p>
      </xdr:txBody>
    </xdr:sp>
    <xdr:clientData/>
  </xdr:oneCellAnchor>
  <xdr:twoCellAnchor>
    <xdr:from>
      <xdr:col>21</xdr:col>
      <xdr:colOff>66675</xdr:colOff>
      <xdr:row>30</xdr:row>
      <xdr:rowOff>28575</xdr:rowOff>
    </xdr:from>
    <xdr:to>
      <xdr:col>31</xdr:col>
      <xdr:colOff>19050</xdr:colOff>
      <xdr:row>33</xdr:row>
      <xdr:rowOff>104775</xdr:rowOff>
    </xdr:to>
    <xdr:sp>
      <xdr:nvSpPr>
        <xdr:cNvPr id="8" name="角丸四角形吹き出し 19"/>
        <xdr:cNvSpPr>
          <a:spLocks/>
        </xdr:cNvSpPr>
      </xdr:nvSpPr>
      <xdr:spPr>
        <a:xfrm>
          <a:off x="4171950" y="6734175"/>
          <a:ext cx="2219325" cy="447675"/>
        </a:xfrm>
        <a:prstGeom prst="wedgeRoundRectCallout">
          <a:avLst>
            <a:gd name="adj1" fmla="val -22958"/>
            <a:gd name="adj2" fmla="val -76009"/>
          </a:avLst>
        </a:prstGeom>
        <a:solidFill>
          <a:srgbClr val="00B0F0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生活保護受給者の場合、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住宅扶助の金額を記入。</a:t>
          </a:r>
        </a:p>
      </xdr:txBody>
    </xdr:sp>
    <xdr:clientData/>
  </xdr:twoCellAnchor>
  <xdr:oneCellAnchor>
    <xdr:from>
      <xdr:col>19</xdr:col>
      <xdr:colOff>161925</xdr:colOff>
      <xdr:row>33</xdr:row>
      <xdr:rowOff>428625</xdr:rowOff>
    </xdr:from>
    <xdr:ext cx="2762250" cy="1343025"/>
    <xdr:sp>
      <xdr:nvSpPr>
        <xdr:cNvPr id="9" name="フリーフォーム 12"/>
        <xdr:cNvSpPr>
          <a:spLocks/>
        </xdr:cNvSpPr>
      </xdr:nvSpPr>
      <xdr:spPr>
        <a:xfrm>
          <a:off x="3867150" y="7505700"/>
          <a:ext cx="2762250" cy="1343025"/>
        </a:xfrm>
        <a:custGeom>
          <a:pathLst>
            <a:path h="1206116" w="2764893">
              <a:moveTo>
                <a:pt x="0" y="0"/>
              </a:moveTo>
              <a:lnTo>
                <a:pt x="460816" y="0"/>
              </a:lnTo>
              <a:lnTo>
                <a:pt x="1152039" y="0"/>
              </a:lnTo>
              <a:lnTo>
                <a:pt x="2764893" y="0"/>
              </a:lnTo>
              <a:lnTo>
                <a:pt x="2764893" y="101625"/>
              </a:lnTo>
              <a:lnTo>
                <a:pt x="2764893" y="145179"/>
              </a:lnTo>
              <a:lnTo>
                <a:pt x="2764893" y="174215"/>
              </a:lnTo>
              <a:lnTo>
                <a:pt x="772750" y="196466"/>
              </a:lnTo>
              <a:lnTo>
                <a:pt x="467950" y="1206116"/>
              </a:lnTo>
              <a:lnTo>
                <a:pt x="609114" y="212315"/>
              </a:lnTo>
              <a:lnTo>
                <a:pt x="398449" y="544466"/>
              </a:lnTo>
              <a:lnTo>
                <a:pt x="460816" y="174215"/>
              </a:lnTo>
              <a:lnTo>
                <a:pt x="0" y="174215"/>
              </a:lnTo>
              <a:lnTo>
                <a:pt x="0" y="145179"/>
              </a:lnTo>
              <a:lnTo>
                <a:pt x="0" y="101625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20</xdr:col>
      <xdr:colOff>0</xdr:colOff>
      <xdr:row>33</xdr:row>
      <xdr:rowOff>381000</xdr:rowOff>
    </xdr:from>
    <xdr:to>
      <xdr:col>32</xdr:col>
      <xdr:colOff>38100</xdr:colOff>
      <xdr:row>34</xdr:row>
      <xdr:rowOff>133350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58075"/>
          <a:ext cx="2743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</xdr:row>
      <xdr:rowOff>57150</xdr:rowOff>
    </xdr:from>
    <xdr:to>
      <xdr:col>9</xdr:col>
      <xdr:colOff>47625</xdr:colOff>
      <xdr:row>2</xdr:row>
      <xdr:rowOff>400050</xdr:rowOff>
    </xdr:to>
    <xdr:sp>
      <xdr:nvSpPr>
        <xdr:cNvPr id="11" name="AutoShape 4"/>
        <xdr:cNvSpPr>
          <a:spLocks/>
        </xdr:cNvSpPr>
      </xdr:nvSpPr>
      <xdr:spPr>
        <a:xfrm>
          <a:off x="1133475" y="295275"/>
          <a:ext cx="619125" cy="3429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95250</xdr:rowOff>
    </xdr:from>
    <xdr:to>
      <xdr:col>11</xdr:col>
      <xdr:colOff>123825</xdr:colOff>
      <xdr:row>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42900" y="781050"/>
          <a:ext cx="1952625" cy="101917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通過型加算（交流室の施設借上費、退去後３ヶ月の運営費・施設借上費）の請求の場合</a:t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12</xdr:col>
      <xdr:colOff>180975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57325" y="3333750"/>
          <a:ext cx="1095375" cy="552450"/>
        </a:xfrm>
        <a:prstGeom prst="wedgeRoundRectCallout">
          <a:avLst>
            <a:gd name="adj1" fmla="val 61305"/>
            <a:gd name="adj2" fmla="val 148277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６：１型のグループホームの場合</a:t>
          </a:r>
        </a:p>
      </xdr:txBody>
    </xdr:sp>
    <xdr:clientData/>
  </xdr:twoCellAnchor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  <xdr:twoCellAnchor>
    <xdr:from>
      <xdr:col>5</xdr:col>
      <xdr:colOff>152400</xdr:colOff>
      <xdr:row>1</xdr:row>
      <xdr:rowOff>114300</xdr:rowOff>
    </xdr:from>
    <xdr:to>
      <xdr:col>8</xdr:col>
      <xdr:colOff>171450</xdr:colOff>
      <xdr:row>2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1057275" y="171450"/>
          <a:ext cx="619125" cy="3429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18</xdr:col>
      <xdr:colOff>57150</xdr:colOff>
      <xdr:row>15</xdr:row>
      <xdr:rowOff>152400</xdr:rowOff>
    </xdr:to>
    <xdr:sp>
      <xdr:nvSpPr>
        <xdr:cNvPr id="5" name="AutoShape 2"/>
        <xdr:cNvSpPr>
          <a:spLocks/>
        </xdr:cNvSpPr>
      </xdr:nvSpPr>
      <xdr:spPr>
        <a:xfrm>
          <a:off x="1457325" y="3333750"/>
          <a:ext cx="2171700" cy="590550"/>
        </a:xfrm>
        <a:prstGeom prst="wedgeRoundRectCallout">
          <a:avLst>
            <a:gd name="adj1" fmla="val 61305"/>
            <a:gd name="adj2" fmla="val 148277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元入居者が区分</a:t>
          </a:r>
          <a:r>
            <a:rPr lang="en-US" cap="none" sz="1000" b="1" i="0" u="none" baseline="0">
              <a:solidFill>
                <a:srgbClr val="000000"/>
              </a:solidFill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</a:rPr>
            <a:t>であっても、退去後の単価は</a:t>
          </a:r>
          <a:r>
            <a:rPr lang="en-US" cap="none" sz="1000" b="1" i="0" u="none" baseline="0">
              <a:solidFill>
                <a:srgbClr val="000000"/>
              </a:solidFill>
            </a:rPr>
            <a:t>3,200</a:t>
          </a:r>
          <a:r>
            <a:rPr lang="en-US" cap="none" sz="1000" b="1" i="0" u="none" baseline="0">
              <a:solidFill>
                <a:srgbClr val="000000"/>
              </a:solidFill>
            </a:rPr>
            <a:t>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B27"/>
  <sheetViews>
    <sheetView tabSelected="1" zoomScalePageLayoutView="0" workbookViewId="0" topLeftCell="A1">
      <selection activeCell="O26" sqref="O26:R26"/>
    </sheetView>
  </sheetViews>
  <sheetFormatPr defaultColWidth="9.00390625" defaultRowHeight="13.5"/>
  <cols>
    <col min="1" max="1" width="2.125" style="1" customWidth="1"/>
    <col min="2" max="27" width="3.25390625" style="1" customWidth="1"/>
    <col min="28" max="28" width="2.125" style="1" customWidth="1"/>
    <col min="29" max="61" width="3.00390625" style="1" customWidth="1"/>
    <col min="62" max="16384" width="9.00390625" style="1" customWidth="1"/>
  </cols>
  <sheetData>
    <row r="1" ht="14.25" customHeight="1"/>
    <row r="2" spans="1:28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38.25" customHeight="1" thickBot="1">
      <c r="A3" s="5"/>
      <c r="C3" s="9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41" t="s">
        <v>34</v>
      </c>
      <c r="U3" s="142"/>
      <c r="V3" s="142"/>
      <c r="W3" s="142"/>
      <c r="X3" s="142"/>
      <c r="Y3" s="142"/>
      <c r="Z3" s="142"/>
      <c r="AA3" s="143"/>
      <c r="AB3" s="7"/>
    </row>
    <row r="4" spans="1:28" ht="48.75" customHeight="1">
      <c r="A4" s="5"/>
      <c r="B4" s="6"/>
      <c r="C4" s="6"/>
      <c r="D4" s="6"/>
      <c r="E4" s="6"/>
      <c r="F4" s="144" t="s">
        <v>103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6"/>
      <c r="X4" s="6"/>
      <c r="Y4" s="6"/>
      <c r="Z4" s="6"/>
      <c r="AA4" s="6"/>
      <c r="AB4" s="7"/>
    </row>
    <row r="5" spans="1:28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28.5" customHeight="1">
      <c r="A7" s="5"/>
      <c r="B7" s="6"/>
      <c r="C7" s="6"/>
      <c r="D7" s="120" t="s">
        <v>118</v>
      </c>
      <c r="E7" s="120"/>
      <c r="F7" s="120"/>
      <c r="G7" s="120"/>
      <c r="H7" s="120"/>
      <c r="I7" s="6"/>
      <c r="J7" s="6"/>
      <c r="K7" s="6" t="s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ht="13.5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ht="11.25" customHeight="1">
      <c r="A9" s="5"/>
      <c r="B9" s="116" t="s">
        <v>5</v>
      </c>
      <c r="C9" s="117"/>
      <c r="D9" s="117"/>
      <c r="E9" s="118"/>
      <c r="F9" s="146" t="s">
        <v>10</v>
      </c>
      <c r="G9" s="147"/>
      <c r="H9" s="8"/>
      <c r="I9" s="9"/>
      <c r="J9" s="8"/>
      <c r="K9" s="9"/>
      <c r="L9" s="146" t="s">
        <v>11</v>
      </c>
      <c r="M9" s="147"/>
      <c r="N9" s="8"/>
      <c r="O9" s="9"/>
      <c r="P9" s="8"/>
      <c r="Q9" s="9"/>
      <c r="R9" s="146" t="s">
        <v>12</v>
      </c>
      <c r="S9" s="147"/>
      <c r="T9" s="8"/>
      <c r="U9" s="9"/>
      <c r="V9" s="8"/>
      <c r="W9" s="9"/>
      <c r="X9" s="146" t="s">
        <v>13</v>
      </c>
      <c r="Y9" s="147"/>
      <c r="Z9" s="6"/>
      <c r="AA9" s="6"/>
      <c r="AB9" s="7"/>
    </row>
    <row r="10" spans="1:28" ht="32.25" customHeight="1">
      <c r="A10" s="5"/>
      <c r="B10" s="122"/>
      <c r="C10" s="123"/>
      <c r="D10" s="123"/>
      <c r="E10" s="124"/>
      <c r="F10" s="122"/>
      <c r="G10" s="124"/>
      <c r="H10" s="122"/>
      <c r="I10" s="124"/>
      <c r="J10" s="122"/>
      <c r="K10" s="124"/>
      <c r="L10" s="122"/>
      <c r="M10" s="124"/>
      <c r="N10" s="122"/>
      <c r="O10" s="124"/>
      <c r="P10" s="122"/>
      <c r="Q10" s="124"/>
      <c r="R10" s="122"/>
      <c r="S10" s="124"/>
      <c r="T10" s="122"/>
      <c r="U10" s="124"/>
      <c r="V10" s="122"/>
      <c r="W10" s="124"/>
      <c r="X10" s="122"/>
      <c r="Y10" s="124"/>
      <c r="Z10" s="6"/>
      <c r="AA10" s="6"/>
      <c r="AB10" s="7"/>
    </row>
    <row r="11" spans="1:28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ht="27" customHeight="1">
      <c r="A12" s="5"/>
      <c r="B12" s="126" t="s">
        <v>3</v>
      </c>
      <c r="C12" s="126"/>
      <c r="D12" s="10"/>
      <c r="E12" s="10"/>
      <c r="F12" s="10" t="s">
        <v>4</v>
      </c>
      <c r="G12" s="10"/>
      <c r="H12" s="10"/>
      <c r="I12" s="11" t="s">
        <v>14</v>
      </c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ht="54.75" customHeight="1">
      <c r="A13" s="5"/>
      <c r="B13" s="12"/>
      <c r="C13" s="12"/>
      <c r="D13" s="13"/>
      <c r="E13" s="13"/>
      <c r="F13" s="13"/>
      <c r="G13" s="13"/>
      <c r="H13" s="13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28.5" customHeight="1">
      <c r="A14" s="5"/>
      <c r="B14" s="138" t="s">
        <v>15</v>
      </c>
      <c r="C14" s="138"/>
      <c r="D14" s="138"/>
      <c r="E14" s="138"/>
      <c r="F14" s="138"/>
      <c r="G14" s="138"/>
      <c r="H14" s="138"/>
      <c r="I14" s="126"/>
      <c r="J14" s="126"/>
      <c r="K14" s="126"/>
      <c r="L14" s="126"/>
      <c r="M14" s="126"/>
      <c r="N14" s="126"/>
      <c r="O14" s="126"/>
      <c r="P14" s="12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27.75" customHeight="1">
      <c r="A16" s="5"/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37" t="s">
        <v>33</v>
      </c>
      <c r="T16" s="137"/>
      <c r="U16" s="137"/>
      <c r="V16" s="137"/>
      <c r="W16" s="137"/>
      <c r="X16" s="137"/>
      <c r="Y16" s="137"/>
      <c r="Z16" s="6"/>
      <c r="AA16" s="6"/>
      <c r="AB16" s="7"/>
    </row>
    <row r="17" spans="1:28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ht="28.5" customHeight="1">
      <c r="A19" s="5"/>
      <c r="B19" s="6"/>
      <c r="C19" s="6"/>
      <c r="D19" s="6"/>
      <c r="E19" s="6"/>
      <c r="F19" s="6"/>
      <c r="G19" s="6"/>
      <c r="H19" s="6"/>
      <c r="I19" s="6"/>
      <c r="J19" s="126" t="s">
        <v>17</v>
      </c>
      <c r="K19" s="126"/>
      <c r="L19" s="126"/>
      <c r="M19" s="126"/>
      <c r="N19" s="126"/>
      <c r="O19" s="126"/>
      <c r="P19" s="126"/>
      <c r="Q19" s="14" t="s">
        <v>18</v>
      </c>
      <c r="R19" s="15" t="s">
        <v>18</v>
      </c>
      <c r="S19" s="15" t="s">
        <v>18</v>
      </c>
      <c r="T19" s="15" t="s">
        <v>18</v>
      </c>
      <c r="U19" s="15" t="s">
        <v>18</v>
      </c>
      <c r="V19" s="15" t="s">
        <v>18</v>
      </c>
      <c r="W19" s="15" t="s">
        <v>18</v>
      </c>
      <c r="X19" s="15" t="s">
        <v>18</v>
      </c>
      <c r="Y19" s="15" t="s">
        <v>18</v>
      </c>
      <c r="Z19" s="16"/>
      <c r="AA19" s="6"/>
      <c r="AB19" s="7"/>
    </row>
    <row r="20" spans="1:28" ht="56.25" customHeight="1">
      <c r="A20" s="5"/>
      <c r="B20" s="6"/>
      <c r="C20" s="6"/>
      <c r="D20" s="6"/>
      <c r="E20" s="6"/>
      <c r="F20" s="6"/>
      <c r="G20" s="6"/>
      <c r="I20" s="6"/>
      <c r="J20" s="116" t="s">
        <v>19</v>
      </c>
      <c r="K20" s="117"/>
      <c r="L20" s="117"/>
      <c r="M20" s="118"/>
      <c r="N20" s="125" t="s">
        <v>20</v>
      </c>
      <c r="O20" s="126"/>
      <c r="P20" s="126"/>
      <c r="Q20" s="127"/>
      <c r="R20" s="128"/>
      <c r="S20" s="128"/>
      <c r="T20" s="128"/>
      <c r="U20" s="128"/>
      <c r="V20" s="128"/>
      <c r="W20" s="128"/>
      <c r="X20" s="128"/>
      <c r="Y20" s="128"/>
      <c r="Z20" s="129"/>
      <c r="AA20" s="6"/>
      <c r="AB20" s="7"/>
    </row>
    <row r="21" spans="1:28" ht="25.5" customHeight="1">
      <c r="A21" s="5"/>
      <c r="B21" s="6"/>
      <c r="C21" s="6"/>
      <c r="D21" s="6"/>
      <c r="E21" s="6"/>
      <c r="F21" s="6"/>
      <c r="G21" s="6"/>
      <c r="I21" s="6"/>
      <c r="J21" s="119"/>
      <c r="K21" s="120"/>
      <c r="L21" s="120"/>
      <c r="M21" s="121"/>
      <c r="N21" s="126" t="s">
        <v>21</v>
      </c>
      <c r="O21" s="126"/>
      <c r="P21" s="126"/>
      <c r="Q21" s="130"/>
      <c r="R21" s="131"/>
      <c r="S21" s="131"/>
      <c r="T21" s="131"/>
      <c r="U21" s="131"/>
      <c r="V21" s="131"/>
      <c r="W21" s="131"/>
      <c r="X21" s="131"/>
      <c r="Y21" s="131"/>
      <c r="Z21" s="132"/>
      <c r="AA21" s="6"/>
      <c r="AB21" s="7"/>
    </row>
    <row r="22" spans="1:28" ht="42.75" customHeight="1">
      <c r="A22" s="5"/>
      <c r="B22" s="6"/>
      <c r="C22" s="6"/>
      <c r="D22" s="6"/>
      <c r="E22" s="6"/>
      <c r="F22" s="6"/>
      <c r="G22" s="6"/>
      <c r="I22" s="6"/>
      <c r="J22" s="119"/>
      <c r="K22" s="120"/>
      <c r="L22" s="120"/>
      <c r="M22" s="121"/>
      <c r="N22" s="126" t="s">
        <v>23</v>
      </c>
      <c r="O22" s="126"/>
      <c r="P22" s="126"/>
      <c r="Q22" s="133"/>
      <c r="R22" s="131"/>
      <c r="S22" s="131"/>
      <c r="T22" s="131"/>
      <c r="U22" s="131"/>
      <c r="V22" s="131"/>
      <c r="W22" s="131"/>
      <c r="X22" s="131"/>
      <c r="Y22" s="131"/>
      <c r="Z22" s="132"/>
      <c r="AA22" s="6"/>
      <c r="AB22" s="7"/>
    </row>
    <row r="23" spans="1:28" ht="42.75" customHeight="1">
      <c r="A23" s="5"/>
      <c r="B23" s="6"/>
      <c r="C23" s="6"/>
      <c r="D23" s="6"/>
      <c r="E23" s="6"/>
      <c r="F23" s="6"/>
      <c r="G23" s="6"/>
      <c r="I23" s="6"/>
      <c r="J23" s="122"/>
      <c r="K23" s="123"/>
      <c r="L23" s="123"/>
      <c r="M23" s="124"/>
      <c r="N23" s="126" t="s">
        <v>24</v>
      </c>
      <c r="O23" s="126"/>
      <c r="P23" s="126"/>
      <c r="Q23" s="134"/>
      <c r="R23" s="135"/>
      <c r="S23" s="135"/>
      <c r="T23" s="135"/>
      <c r="U23" s="135"/>
      <c r="V23" s="135"/>
      <c r="W23" s="135"/>
      <c r="X23" s="135"/>
      <c r="Y23" s="135"/>
      <c r="Z23" s="136"/>
      <c r="AA23" s="6"/>
      <c r="AB23" s="7"/>
    </row>
    <row r="24" spans="1:28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ht="14.2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24.75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39" t="s">
        <v>125</v>
      </c>
      <c r="P26" s="140"/>
      <c r="Q26" s="140"/>
      <c r="R26" s="140"/>
      <c r="S26" s="110"/>
      <c r="T26" s="110"/>
      <c r="U26" s="110"/>
      <c r="V26" s="110"/>
      <c r="W26" s="112"/>
      <c r="X26" s="111"/>
      <c r="Y26" s="113"/>
      <c r="Z26" s="6"/>
      <c r="AA26" s="6"/>
      <c r="AB26" s="7"/>
    </row>
    <row r="27" spans="1:28" ht="22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</sheetData>
  <sheetProtection/>
  <mergeCells count="33">
    <mergeCell ref="O26:R26"/>
    <mergeCell ref="T3:AA3"/>
    <mergeCell ref="F4:V4"/>
    <mergeCell ref="D7:H7"/>
    <mergeCell ref="B9:E10"/>
    <mergeCell ref="F9:G9"/>
    <mergeCell ref="L9:M9"/>
    <mergeCell ref="R9:S9"/>
    <mergeCell ref="X9:Y9"/>
    <mergeCell ref="V10:W10"/>
    <mergeCell ref="B12:C12"/>
    <mergeCell ref="B14:H14"/>
    <mergeCell ref="I14:P14"/>
    <mergeCell ref="F10:G10"/>
    <mergeCell ref="H10:I10"/>
    <mergeCell ref="R10:S10"/>
    <mergeCell ref="S16:Y16"/>
    <mergeCell ref="J10:K10"/>
    <mergeCell ref="L10:M10"/>
    <mergeCell ref="N10:O10"/>
    <mergeCell ref="P10:Q10"/>
    <mergeCell ref="J19:P19"/>
    <mergeCell ref="T10:U10"/>
    <mergeCell ref="X10:Y10"/>
    <mergeCell ref="J20:M23"/>
    <mergeCell ref="N20:P20"/>
    <mergeCell ref="Q20:Z20"/>
    <mergeCell ref="N21:P21"/>
    <mergeCell ref="Q21:Z21"/>
    <mergeCell ref="N22:P22"/>
    <mergeCell ref="Q22:Z22"/>
    <mergeCell ref="N23:P23"/>
    <mergeCell ref="Q23:Z2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B2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125" style="1" customWidth="1"/>
    <col min="2" max="27" width="3.25390625" style="1" customWidth="1"/>
    <col min="28" max="28" width="2.125" style="1" customWidth="1"/>
    <col min="29" max="61" width="3.00390625" style="1" customWidth="1"/>
    <col min="62" max="16384" width="9.00390625" style="1" customWidth="1"/>
  </cols>
  <sheetData>
    <row r="1" ht="14.25" customHeight="1"/>
    <row r="2" spans="1:28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38.25" customHeight="1" thickBot="1">
      <c r="A3" s="5"/>
      <c r="B3" s="114" t="s">
        <v>126</v>
      </c>
      <c r="C3" s="9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41" t="s">
        <v>34</v>
      </c>
      <c r="U3" s="142"/>
      <c r="V3" s="142"/>
      <c r="W3" s="142"/>
      <c r="X3" s="142"/>
      <c r="Y3" s="142"/>
      <c r="Z3" s="142"/>
      <c r="AA3" s="143"/>
      <c r="AB3" s="7"/>
    </row>
    <row r="4" spans="1:28" ht="48.75" customHeight="1">
      <c r="A4" s="5"/>
      <c r="B4" s="6"/>
      <c r="C4" s="6"/>
      <c r="D4" s="6"/>
      <c r="E4" s="6"/>
      <c r="F4" s="144" t="s">
        <v>103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6"/>
      <c r="X4" s="6"/>
      <c r="Y4" s="6"/>
      <c r="Z4" s="6"/>
      <c r="AA4" s="6"/>
      <c r="AB4" s="7"/>
    </row>
    <row r="5" spans="1:28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28.5" customHeight="1">
      <c r="A7" s="5"/>
      <c r="B7" s="6"/>
      <c r="C7" s="6"/>
      <c r="D7" s="120" t="s">
        <v>118</v>
      </c>
      <c r="E7" s="120"/>
      <c r="F7" s="120"/>
      <c r="G7" s="120"/>
      <c r="H7" s="120"/>
      <c r="I7" s="6"/>
      <c r="J7" s="6"/>
      <c r="K7" s="6" t="s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ht="13.5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ht="11.25" customHeight="1">
      <c r="A9" s="5"/>
      <c r="B9" s="116" t="s">
        <v>5</v>
      </c>
      <c r="C9" s="117"/>
      <c r="D9" s="117"/>
      <c r="E9" s="118"/>
      <c r="F9" s="146" t="s">
        <v>10</v>
      </c>
      <c r="G9" s="147"/>
      <c r="H9" s="8"/>
      <c r="I9" s="9"/>
      <c r="J9" s="8"/>
      <c r="K9" s="9"/>
      <c r="L9" s="146" t="s">
        <v>11</v>
      </c>
      <c r="M9" s="147"/>
      <c r="N9" s="8"/>
      <c r="O9" s="9"/>
      <c r="P9" s="8"/>
      <c r="Q9" s="9"/>
      <c r="R9" s="146" t="s">
        <v>12</v>
      </c>
      <c r="S9" s="147"/>
      <c r="T9" s="8"/>
      <c r="U9" s="9"/>
      <c r="V9" s="8"/>
      <c r="W9" s="9"/>
      <c r="X9" s="146" t="s">
        <v>13</v>
      </c>
      <c r="Y9" s="147"/>
      <c r="Z9" s="6"/>
      <c r="AA9" s="6"/>
      <c r="AB9" s="7"/>
    </row>
    <row r="10" spans="1:28" ht="32.25" customHeight="1">
      <c r="A10" s="5"/>
      <c r="B10" s="122"/>
      <c r="C10" s="123"/>
      <c r="D10" s="123"/>
      <c r="E10" s="124"/>
      <c r="F10" s="122"/>
      <c r="G10" s="124"/>
      <c r="H10" s="122"/>
      <c r="I10" s="124"/>
      <c r="J10" s="122"/>
      <c r="K10" s="124"/>
      <c r="L10" s="122" t="s">
        <v>100</v>
      </c>
      <c r="M10" s="124"/>
      <c r="N10" s="122">
        <v>1</v>
      </c>
      <c r="O10" s="124"/>
      <c r="P10" s="122">
        <v>2</v>
      </c>
      <c r="Q10" s="124"/>
      <c r="R10" s="122">
        <v>2</v>
      </c>
      <c r="S10" s="124"/>
      <c r="T10" s="122">
        <v>7</v>
      </c>
      <c r="U10" s="124"/>
      <c r="V10" s="122">
        <v>6</v>
      </c>
      <c r="W10" s="124"/>
      <c r="X10" s="122">
        <v>4</v>
      </c>
      <c r="Y10" s="124"/>
      <c r="Z10" s="6"/>
      <c r="AA10" s="6"/>
      <c r="AB10" s="7"/>
    </row>
    <row r="11" spans="1:28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ht="27" customHeight="1">
      <c r="A12" s="5"/>
      <c r="B12" s="126" t="s">
        <v>3</v>
      </c>
      <c r="C12" s="126"/>
      <c r="D12" s="10">
        <v>2</v>
      </c>
      <c r="E12" s="10">
        <v>7</v>
      </c>
      <c r="F12" s="10" t="s">
        <v>4</v>
      </c>
      <c r="G12" s="10"/>
      <c r="H12" s="10">
        <v>4</v>
      </c>
      <c r="I12" s="11" t="s">
        <v>14</v>
      </c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ht="54.75" customHeight="1">
      <c r="A13" s="5"/>
      <c r="B13" s="12"/>
      <c r="C13" s="12"/>
      <c r="D13" s="13"/>
      <c r="E13" s="13"/>
      <c r="F13" s="13"/>
      <c r="G13" s="13"/>
      <c r="H13" s="13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28.5" customHeight="1">
      <c r="A14" s="5"/>
      <c r="B14" s="138" t="s">
        <v>15</v>
      </c>
      <c r="C14" s="138"/>
      <c r="D14" s="138"/>
      <c r="E14" s="138"/>
      <c r="F14" s="138"/>
      <c r="G14" s="138"/>
      <c r="H14" s="138"/>
      <c r="I14" s="126">
        <v>1</v>
      </c>
      <c r="J14" s="126"/>
      <c r="K14" s="126"/>
      <c r="L14" s="126"/>
      <c r="M14" s="126"/>
      <c r="N14" s="126"/>
      <c r="O14" s="126"/>
      <c r="P14" s="12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27.75" customHeight="1">
      <c r="A16" s="5"/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37" t="s">
        <v>33</v>
      </c>
      <c r="T16" s="137"/>
      <c r="U16" s="137"/>
      <c r="V16" s="137"/>
      <c r="W16" s="137"/>
      <c r="X16" s="137"/>
      <c r="Y16" s="137"/>
      <c r="Z16" s="6"/>
      <c r="AA16" s="6"/>
      <c r="AB16" s="7"/>
    </row>
    <row r="17" spans="1:28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ht="28.5" customHeight="1">
      <c r="A19" s="5"/>
      <c r="B19" s="6"/>
      <c r="C19" s="6"/>
      <c r="D19" s="6"/>
      <c r="E19" s="6"/>
      <c r="F19" s="6"/>
      <c r="G19" s="6"/>
      <c r="H19" s="6"/>
      <c r="I19" s="6"/>
      <c r="J19" s="126" t="s">
        <v>17</v>
      </c>
      <c r="K19" s="126"/>
      <c r="L19" s="126"/>
      <c r="M19" s="126"/>
      <c r="N19" s="126"/>
      <c r="O19" s="126"/>
      <c r="P19" s="126"/>
      <c r="Q19" s="14" t="s">
        <v>18</v>
      </c>
      <c r="R19" s="15" t="s">
        <v>18</v>
      </c>
      <c r="S19" s="15" t="s">
        <v>18</v>
      </c>
      <c r="T19" s="15" t="s">
        <v>18</v>
      </c>
      <c r="U19" s="15" t="s">
        <v>18</v>
      </c>
      <c r="V19" s="15" t="s">
        <v>18</v>
      </c>
      <c r="W19" s="15" t="s">
        <v>18</v>
      </c>
      <c r="X19" s="15" t="s">
        <v>18</v>
      </c>
      <c r="Y19" s="15" t="s">
        <v>18</v>
      </c>
      <c r="Z19" s="16" t="s">
        <v>101</v>
      </c>
      <c r="AA19" s="6"/>
      <c r="AB19" s="7"/>
    </row>
    <row r="20" spans="1:28" ht="56.25" customHeight="1">
      <c r="A20" s="5"/>
      <c r="B20" s="6"/>
      <c r="C20" s="6"/>
      <c r="D20" s="6"/>
      <c r="E20" s="6"/>
      <c r="F20" s="6"/>
      <c r="G20" s="6"/>
      <c r="I20" s="6"/>
      <c r="J20" s="116" t="s">
        <v>19</v>
      </c>
      <c r="K20" s="117"/>
      <c r="L20" s="117"/>
      <c r="M20" s="118"/>
      <c r="N20" s="125" t="s">
        <v>20</v>
      </c>
      <c r="O20" s="126"/>
      <c r="P20" s="126"/>
      <c r="Q20" s="127" t="s">
        <v>119</v>
      </c>
      <c r="R20" s="128"/>
      <c r="S20" s="128"/>
      <c r="T20" s="128"/>
      <c r="U20" s="128"/>
      <c r="V20" s="128"/>
      <c r="W20" s="128"/>
      <c r="X20" s="128"/>
      <c r="Y20" s="128"/>
      <c r="Z20" s="129"/>
      <c r="AA20" s="6"/>
      <c r="AB20" s="7"/>
    </row>
    <row r="21" spans="1:28" ht="25.5" customHeight="1">
      <c r="A21" s="5"/>
      <c r="B21" s="6"/>
      <c r="C21" s="6"/>
      <c r="D21" s="6"/>
      <c r="E21" s="6"/>
      <c r="F21" s="6"/>
      <c r="G21" s="6"/>
      <c r="I21" s="6"/>
      <c r="J21" s="119"/>
      <c r="K21" s="120"/>
      <c r="L21" s="120"/>
      <c r="M21" s="121"/>
      <c r="N21" s="126" t="s">
        <v>21</v>
      </c>
      <c r="O21" s="126"/>
      <c r="P21" s="126"/>
      <c r="Q21" s="130" t="s">
        <v>22</v>
      </c>
      <c r="R21" s="131"/>
      <c r="S21" s="131"/>
      <c r="T21" s="131"/>
      <c r="U21" s="131"/>
      <c r="V21" s="131"/>
      <c r="W21" s="131"/>
      <c r="X21" s="131"/>
      <c r="Y21" s="131"/>
      <c r="Z21" s="132"/>
      <c r="AA21" s="6"/>
      <c r="AB21" s="7"/>
    </row>
    <row r="22" spans="1:28" ht="42.75" customHeight="1">
      <c r="A22" s="5"/>
      <c r="B22" s="6"/>
      <c r="C22" s="6"/>
      <c r="D22" s="6"/>
      <c r="E22" s="6"/>
      <c r="F22" s="6"/>
      <c r="G22" s="6"/>
      <c r="I22" s="6"/>
      <c r="J22" s="119"/>
      <c r="K22" s="120"/>
      <c r="L22" s="120"/>
      <c r="M22" s="121"/>
      <c r="N22" s="126" t="s">
        <v>23</v>
      </c>
      <c r="O22" s="126"/>
      <c r="P22" s="126"/>
      <c r="Q22" s="133" t="s">
        <v>48</v>
      </c>
      <c r="R22" s="131"/>
      <c r="S22" s="131"/>
      <c r="T22" s="131"/>
      <c r="U22" s="131"/>
      <c r="V22" s="131"/>
      <c r="W22" s="131"/>
      <c r="X22" s="131"/>
      <c r="Y22" s="131"/>
      <c r="Z22" s="132"/>
      <c r="AA22" s="6"/>
      <c r="AB22" s="7"/>
    </row>
    <row r="23" spans="1:28" ht="42.75" customHeight="1">
      <c r="A23" s="5"/>
      <c r="B23" s="6"/>
      <c r="C23" s="6"/>
      <c r="D23" s="6"/>
      <c r="E23" s="6"/>
      <c r="F23" s="6"/>
      <c r="G23" s="6"/>
      <c r="I23" s="6"/>
      <c r="J23" s="122"/>
      <c r="K23" s="123"/>
      <c r="L23" s="123"/>
      <c r="M23" s="124"/>
      <c r="N23" s="126" t="s">
        <v>24</v>
      </c>
      <c r="O23" s="126"/>
      <c r="P23" s="126"/>
      <c r="Q23" s="134" t="s">
        <v>120</v>
      </c>
      <c r="R23" s="135"/>
      <c r="S23" s="135"/>
      <c r="T23" s="135"/>
      <c r="U23" s="135"/>
      <c r="V23" s="135"/>
      <c r="W23" s="135"/>
      <c r="X23" s="135"/>
      <c r="Y23" s="135"/>
      <c r="Z23" s="136"/>
      <c r="AA23" s="6"/>
      <c r="AB23" s="7"/>
    </row>
    <row r="24" spans="1:28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ht="14.2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24.75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39" t="s">
        <v>125</v>
      </c>
      <c r="P26" s="140"/>
      <c r="Q26" s="140"/>
      <c r="R26" s="140"/>
      <c r="S26" s="110"/>
      <c r="T26" s="110"/>
      <c r="U26" s="110"/>
      <c r="V26" s="110"/>
      <c r="W26" s="112"/>
      <c r="X26" s="111"/>
      <c r="Y26" s="6"/>
      <c r="Z26" s="6"/>
      <c r="AA26" s="6"/>
      <c r="AB26" s="7"/>
    </row>
    <row r="27" spans="1:28" ht="16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</sheetData>
  <sheetProtection/>
  <mergeCells count="33">
    <mergeCell ref="V10:W10"/>
    <mergeCell ref="X10:Y10"/>
    <mergeCell ref="N23:P23"/>
    <mergeCell ref="Q23:Z23"/>
    <mergeCell ref="J19:P19"/>
    <mergeCell ref="J20:M23"/>
    <mergeCell ref="N20:P20"/>
    <mergeCell ref="Q20:Z20"/>
    <mergeCell ref="N22:P22"/>
    <mergeCell ref="Q22:Z22"/>
    <mergeCell ref="N21:P21"/>
    <mergeCell ref="Q21:Z21"/>
    <mergeCell ref="B12:C12"/>
    <mergeCell ref="B14:H14"/>
    <mergeCell ref="I14:P14"/>
    <mergeCell ref="S16:Y16"/>
    <mergeCell ref="H10:I10"/>
    <mergeCell ref="R10:S10"/>
    <mergeCell ref="T10:U10"/>
    <mergeCell ref="N10:O10"/>
    <mergeCell ref="P10:Q10"/>
    <mergeCell ref="J10:K10"/>
    <mergeCell ref="L10:M10"/>
    <mergeCell ref="O26:R26"/>
    <mergeCell ref="R9:S9"/>
    <mergeCell ref="X9:Y9"/>
    <mergeCell ref="T3:AA3"/>
    <mergeCell ref="F4:V4"/>
    <mergeCell ref="D7:H7"/>
    <mergeCell ref="B9:E10"/>
    <mergeCell ref="F9:G9"/>
    <mergeCell ref="L9:M9"/>
    <mergeCell ref="F10:G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AQ50"/>
  <sheetViews>
    <sheetView zoomScalePageLayoutView="0" workbookViewId="0" topLeftCell="A37">
      <selection activeCell="AB6" sqref="AB6:AB7"/>
    </sheetView>
  </sheetViews>
  <sheetFormatPr defaultColWidth="9.00390625" defaultRowHeight="13.5"/>
  <cols>
    <col min="1" max="1" width="1.37890625" style="20" customWidth="1"/>
    <col min="2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01" t="s">
        <v>34</v>
      </c>
      <c r="AC3" s="202"/>
      <c r="AD3" s="202"/>
      <c r="AE3" s="202"/>
      <c r="AF3" s="202"/>
      <c r="AG3" s="202"/>
      <c r="AH3" s="203"/>
      <c r="AI3" s="99"/>
      <c r="AJ3" s="100"/>
    </row>
    <row r="4" spans="2:36" ht="26.25" customHeight="1">
      <c r="B4" s="204" t="s">
        <v>104</v>
      </c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/>
    </row>
    <row r="5" spans="2:36" s="26" customFormat="1" ht="9.75" customHeight="1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08" t="s">
        <v>3</v>
      </c>
      <c r="Z6" s="209"/>
      <c r="AA6" s="212">
        <v>2</v>
      </c>
      <c r="AB6" s="214">
        <v>7</v>
      </c>
      <c r="AC6" s="216" t="s">
        <v>4</v>
      </c>
      <c r="AD6" s="209"/>
      <c r="AE6" s="212"/>
      <c r="AF6" s="218" t="s">
        <v>102</v>
      </c>
      <c r="AG6" s="216" t="s">
        <v>25</v>
      </c>
      <c r="AH6" s="220"/>
      <c r="AI6" s="36"/>
      <c r="AJ6" s="30"/>
    </row>
    <row r="7" spans="2:36" s="26" customFormat="1" ht="13.5" thickBo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10"/>
      <c r="Z7" s="211"/>
      <c r="AA7" s="213"/>
      <c r="AB7" s="215"/>
      <c r="AC7" s="217"/>
      <c r="AD7" s="211"/>
      <c r="AE7" s="213"/>
      <c r="AF7" s="219"/>
      <c r="AG7" s="217"/>
      <c r="AH7" s="221"/>
      <c r="AI7" s="36"/>
      <c r="AJ7" s="30"/>
    </row>
    <row r="8" spans="2:36" s="26" customFormat="1" ht="12" customHeight="1" thickBo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16.5" customHeight="1">
      <c r="B9" s="27"/>
      <c r="C9" s="28"/>
      <c r="D9" s="224" t="s">
        <v>26</v>
      </c>
      <c r="E9" s="225"/>
      <c r="F9" s="225"/>
      <c r="G9" s="225"/>
      <c r="H9" s="225"/>
      <c r="I9" s="226"/>
      <c r="J9" s="230" t="s">
        <v>51</v>
      </c>
      <c r="K9" s="222" t="s">
        <v>27</v>
      </c>
      <c r="L9" s="222" t="s">
        <v>27</v>
      </c>
      <c r="M9" s="222" t="s">
        <v>27</v>
      </c>
      <c r="N9" s="222" t="s">
        <v>27</v>
      </c>
      <c r="O9" s="222" t="s">
        <v>27</v>
      </c>
      <c r="P9" s="222" t="s">
        <v>27</v>
      </c>
      <c r="Q9" s="222" t="s">
        <v>27</v>
      </c>
      <c r="R9" s="222" t="s">
        <v>27</v>
      </c>
      <c r="S9" s="246" t="s">
        <v>51</v>
      </c>
      <c r="T9" s="31"/>
      <c r="U9" s="248" t="s">
        <v>17</v>
      </c>
      <c r="V9" s="249"/>
      <c r="W9" s="249"/>
      <c r="X9" s="250"/>
      <c r="Y9" s="107" t="s">
        <v>18</v>
      </c>
      <c r="Z9" s="108" t="s">
        <v>52</v>
      </c>
      <c r="AA9" s="108" t="s">
        <v>52</v>
      </c>
      <c r="AB9" s="108" t="s">
        <v>52</v>
      </c>
      <c r="AC9" s="108" t="s">
        <v>52</v>
      </c>
      <c r="AD9" s="108" t="s">
        <v>52</v>
      </c>
      <c r="AE9" s="108" t="s">
        <v>52</v>
      </c>
      <c r="AF9" s="108" t="s">
        <v>52</v>
      </c>
      <c r="AG9" s="108" t="s">
        <v>52</v>
      </c>
      <c r="AH9" s="109" t="s">
        <v>53</v>
      </c>
      <c r="AI9" s="59"/>
      <c r="AJ9" s="29"/>
    </row>
    <row r="10" spans="2:36" s="26" customFormat="1" ht="16.5" customHeight="1">
      <c r="B10" s="27"/>
      <c r="C10" s="28"/>
      <c r="D10" s="227"/>
      <c r="E10" s="228"/>
      <c r="F10" s="228"/>
      <c r="G10" s="228"/>
      <c r="H10" s="228"/>
      <c r="I10" s="229"/>
      <c r="J10" s="231"/>
      <c r="K10" s="223"/>
      <c r="L10" s="223"/>
      <c r="M10" s="223"/>
      <c r="N10" s="223"/>
      <c r="O10" s="223"/>
      <c r="P10" s="223"/>
      <c r="Q10" s="223"/>
      <c r="R10" s="223"/>
      <c r="S10" s="247"/>
      <c r="T10" s="31"/>
      <c r="U10" s="251" t="s">
        <v>6</v>
      </c>
      <c r="V10" s="252"/>
      <c r="W10" s="252"/>
      <c r="X10" s="253"/>
      <c r="Y10" s="232"/>
      <c r="Z10" s="233"/>
      <c r="AA10" s="233"/>
      <c r="AB10" s="233"/>
      <c r="AC10" s="233"/>
      <c r="AD10" s="233"/>
      <c r="AE10" s="233"/>
      <c r="AF10" s="233"/>
      <c r="AG10" s="233"/>
      <c r="AH10" s="234"/>
      <c r="AI10" s="31"/>
      <c r="AJ10" s="30"/>
    </row>
    <row r="11" spans="2:36" s="26" customFormat="1" ht="16.5" customHeight="1">
      <c r="B11" s="27"/>
      <c r="C11" s="28"/>
      <c r="D11" s="235" t="s">
        <v>28</v>
      </c>
      <c r="E11" s="236"/>
      <c r="F11" s="236"/>
      <c r="G11" s="236"/>
      <c r="H11" s="236"/>
      <c r="I11" s="237"/>
      <c r="J11" s="238"/>
      <c r="K11" s="239"/>
      <c r="L11" s="239"/>
      <c r="M11" s="239"/>
      <c r="N11" s="239"/>
      <c r="O11" s="239"/>
      <c r="P11" s="239"/>
      <c r="Q11" s="239"/>
      <c r="R11" s="239"/>
      <c r="S11" s="240"/>
      <c r="T11" s="31"/>
      <c r="U11" s="254"/>
      <c r="V11" s="255"/>
      <c r="W11" s="255"/>
      <c r="X11" s="256"/>
      <c r="Y11" s="233"/>
      <c r="Z11" s="233"/>
      <c r="AA11" s="233"/>
      <c r="AB11" s="233"/>
      <c r="AC11" s="233"/>
      <c r="AD11" s="233"/>
      <c r="AE11" s="233"/>
      <c r="AF11" s="233"/>
      <c r="AG11" s="233"/>
      <c r="AH11" s="234"/>
      <c r="AI11" s="31"/>
      <c r="AJ11" s="30"/>
    </row>
    <row r="12" spans="2:36" s="26" customFormat="1" ht="16.5" customHeight="1" thickBot="1">
      <c r="B12" s="27"/>
      <c r="C12" s="28"/>
      <c r="D12" s="242" t="s">
        <v>29</v>
      </c>
      <c r="E12" s="243"/>
      <c r="F12" s="243"/>
      <c r="G12" s="243"/>
      <c r="H12" s="243"/>
      <c r="I12" s="244"/>
      <c r="J12" s="217"/>
      <c r="K12" s="241"/>
      <c r="L12" s="241"/>
      <c r="M12" s="241"/>
      <c r="N12" s="241"/>
      <c r="O12" s="241"/>
      <c r="P12" s="241"/>
      <c r="Q12" s="241"/>
      <c r="R12" s="241"/>
      <c r="S12" s="221"/>
      <c r="T12" s="31"/>
      <c r="U12" s="254"/>
      <c r="V12" s="255"/>
      <c r="W12" s="255"/>
      <c r="X12" s="256"/>
      <c r="Y12" s="233"/>
      <c r="Z12" s="233"/>
      <c r="AA12" s="233"/>
      <c r="AB12" s="233"/>
      <c r="AC12" s="233"/>
      <c r="AD12" s="233"/>
      <c r="AE12" s="233"/>
      <c r="AF12" s="233"/>
      <c r="AG12" s="233"/>
      <c r="AH12" s="234"/>
      <c r="AI12" s="31"/>
      <c r="AJ12" s="30"/>
    </row>
    <row r="13" spans="2:36" s="26" customFormat="1" ht="16.5" customHeight="1" thickBot="1">
      <c r="B13" s="27"/>
      <c r="C13" s="28"/>
      <c r="D13" s="245"/>
      <c r="E13" s="245"/>
      <c r="F13" s="245"/>
      <c r="G13" s="245"/>
      <c r="H13" s="245"/>
      <c r="I13" s="24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31"/>
      <c r="U13" s="254"/>
      <c r="V13" s="255"/>
      <c r="W13" s="255"/>
      <c r="X13" s="256"/>
      <c r="Y13" s="233"/>
      <c r="Z13" s="233"/>
      <c r="AA13" s="233"/>
      <c r="AB13" s="233"/>
      <c r="AC13" s="233"/>
      <c r="AD13" s="233"/>
      <c r="AE13" s="233"/>
      <c r="AF13" s="233"/>
      <c r="AG13" s="233"/>
      <c r="AH13" s="234"/>
      <c r="AI13" s="31"/>
      <c r="AJ13" s="30"/>
    </row>
    <row r="14" spans="2:36" s="26" customFormat="1" ht="16.5" customHeight="1" thickBot="1">
      <c r="B14" s="27"/>
      <c r="C14" s="28"/>
      <c r="D14" s="148"/>
      <c r="E14" s="149"/>
      <c r="F14" s="152" t="s">
        <v>107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31"/>
      <c r="U14" s="257"/>
      <c r="V14" s="258"/>
      <c r="W14" s="258"/>
      <c r="X14" s="259"/>
      <c r="Y14" s="260" t="s">
        <v>7</v>
      </c>
      <c r="Z14" s="261"/>
      <c r="AA14" s="262"/>
      <c r="AB14" s="260"/>
      <c r="AC14" s="261"/>
      <c r="AD14" s="261"/>
      <c r="AE14" s="261"/>
      <c r="AF14" s="261"/>
      <c r="AG14" s="261"/>
      <c r="AH14" s="263"/>
      <c r="AI14" s="31"/>
      <c r="AJ14" s="30"/>
    </row>
    <row r="15" spans="2:36" s="26" customFormat="1" ht="16.5" customHeight="1" thickBot="1">
      <c r="B15" s="27"/>
      <c r="C15" s="28"/>
      <c r="D15" s="150"/>
      <c r="E15" s="151"/>
      <c r="F15" s="154" t="s">
        <v>106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  <c r="T15" s="31"/>
      <c r="U15" s="96"/>
      <c r="V15" s="96"/>
      <c r="W15" s="96"/>
      <c r="X15" s="96"/>
      <c r="AI15" s="36"/>
      <c r="AJ15" s="29"/>
    </row>
    <row r="16" spans="2:36" s="26" customFormat="1" ht="6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6" customHeight="1" thickBo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2:36" s="26" customFormat="1" ht="9.75" customHeight="1">
      <c r="B18" s="27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29"/>
    </row>
    <row r="19" spans="2:36" s="26" customFormat="1" ht="19.5" customHeight="1">
      <c r="B19" s="27"/>
      <c r="C19" s="45"/>
      <c r="D19" s="184" t="s">
        <v>109</v>
      </c>
      <c r="E19" s="274"/>
      <c r="F19" s="274"/>
      <c r="G19" s="274"/>
      <c r="H19" s="274"/>
      <c r="I19" s="274"/>
      <c r="J19" s="274"/>
      <c r="K19" s="274"/>
      <c r="L19" s="275"/>
      <c r="M19" s="162" t="s">
        <v>30</v>
      </c>
      <c r="N19" s="163"/>
      <c r="O19" s="163"/>
      <c r="P19" s="163"/>
      <c r="Q19" s="164"/>
      <c r="R19" s="162" t="s">
        <v>43</v>
      </c>
      <c r="S19" s="163"/>
      <c r="T19" s="163"/>
      <c r="U19" s="163"/>
      <c r="V19" s="164"/>
      <c r="W19" s="162" t="s">
        <v>31</v>
      </c>
      <c r="X19" s="163"/>
      <c r="Y19" s="163"/>
      <c r="Z19" s="163"/>
      <c r="AA19" s="163"/>
      <c r="AB19" s="163"/>
      <c r="AC19" s="164"/>
      <c r="AD19" s="184" t="s">
        <v>88</v>
      </c>
      <c r="AE19" s="185"/>
      <c r="AF19" s="185"/>
      <c r="AG19" s="185"/>
      <c r="AH19" s="186"/>
      <c r="AI19" s="57"/>
      <c r="AJ19" s="29"/>
    </row>
    <row r="20" spans="2:36" s="26" customFormat="1" ht="21.75" customHeight="1">
      <c r="B20" s="27"/>
      <c r="C20" s="45"/>
      <c r="D20" s="276"/>
      <c r="E20" s="277"/>
      <c r="F20" s="277"/>
      <c r="G20" s="277"/>
      <c r="H20" s="277"/>
      <c r="I20" s="277"/>
      <c r="J20" s="277"/>
      <c r="K20" s="277"/>
      <c r="L20" s="278"/>
      <c r="M20" s="172"/>
      <c r="N20" s="173"/>
      <c r="O20" s="173"/>
      <c r="P20" s="173"/>
      <c r="Q20" s="174"/>
      <c r="R20" s="238"/>
      <c r="S20" s="239"/>
      <c r="T20" s="239"/>
      <c r="U20" s="239"/>
      <c r="V20" s="267"/>
      <c r="W20" s="172">
        <f>M20*R20</f>
        <v>0</v>
      </c>
      <c r="X20" s="190"/>
      <c r="Y20" s="190"/>
      <c r="Z20" s="190"/>
      <c r="AA20" s="190"/>
      <c r="AB20" s="190"/>
      <c r="AC20" s="191"/>
      <c r="AD20" s="187"/>
      <c r="AE20" s="188"/>
      <c r="AF20" s="188"/>
      <c r="AG20" s="188"/>
      <c r="AH20" s="189"/>
      <c r="AI20" s="57"/>
      <c r="AJ20" s="29"/>
    </row>
    <row r="21" spans="2:36" s="26" customFormat="1" ht="21.75" customHeight="1">
      <c r="B21" s="27"/>
      <c r="C21" s="45"/>
      <c r="D21" s="169" t="s">
        <v>41</v>
      </c>
      <c r="E21" s="170"/>
      <c r="F21" s="170"/>
      <c r="G21" s="170"/>
      <c r="H21" s="170"/>
      <c r="I21" s="170"/>
      <c r="J21" s="170"/>
      <c r="K21" s="170"/>
      <c r="L21" s="171"/>
      <c r="M21" s="172">
        <v>280</v>
      </c>
      <c r="N21" s="173"/>
      <c r="O21" s="173"/>
      <c r="P21" s="173"/>
      <c r="Q21" s="174"/>
      <c r="R21" s="268"/>
      <c r="S21" s="269"/>
      <c r="T21" s="269"/>
      <c r="U21" s="269"/>
      <c r="V21" s="270"/>
      <c r="W21" s="172">
        <v>0</v>
      </c>
      <c r="X21" s="190"/>
      <c r="Y21" s="190"/>
      <c r="Z21" s="190"/>
      <c r="AA21" s="190"/>
      <c r="AB21" s="190"/>
      <c r="AC21" s="191"/>
      <c r="AD21" s="184" t="s">
        <v>35</v>
      </c>
      <c r="AE21" s="185"/>
      <c r="AF21" s="185"/>
      <c r="AG21" s="185"/>
      <c r="AH21" s="186"/>
      <c r="AI21" s="57"/>
      <c r="AJ21" s="29"/>
    </row>
    <row r="22" spans="2:36" s="26" customFormat="1" ht="21.75" customHeight="1">
      <c r="B22" s="27"/>
      <c r="C22" s="45"/>
      <c r="D22" s="169" t="s">
        <v>40</v>
      </c>
      <c r="E22" s="170"/>
      <c r="F22" s="170"/>
      <c r="G22" s="170"/>
      <c r="H22" s="170"/>
      <c r="I22" s="170"/>
      <c r="J22" s="170"/>
      <c r="K22" s="170"/>
      <c r="L22" s="171"/>
      <c r="M22" s="172">
        <v>1560</v>
      </c>
      <c r="N22" s="173"/>
      <c r="O22" s="173"/>
      <c r="P22" s="173"/>
      <c r="Q22" s="174"/>
      <c r="R22" s="268"/>
      <c r="S22" s="269"/>
      <c r="T22" s="269"/>
      <c r="U22" s="269"/>
      <c r="V22" s="270"/>
      <c r="W22" s="172">
        <v>0</v>
      </c>
      <c r="X22" s="190"/>
      <c r="Y22" s="190"/>
      <c r="Z22" s="190"/>
      <c r="AA22" s="190"/>
      <c r="AB22" s="190"/>
      <c r="AC22" s="191"/>
      <c r="AD22" s="192"/>
      <c r="AE22" s="193"/>
      <c r="AF22" s="193"/>
      <c r="AG22" s="193"/>
      <c r="AH22" s="194"/>
      <c r="AI22" s="57"/>
      <c r="AJ22" s="29"/>
    </row>
    <row r="23" spans="2:36" s="26" customFormat="1" ht="21.75" customHeight="1">
      <c r="B23" s="27"/>
      <c r="C23" s="45"/>
      <c r="D23" s="169" t="s">
        <v>39</v>
      </c>
      <c r="E23" s="170"/>
      <c r="F23" s="170"/>
      <c r="G23" s="170"/>
      <c r="H23" s="170"/>
      <c r="I23" s="170"/>
      <c r="J23" s="170"/>
      <c r="K23" s="170"/>
      <c r="L23" s="171"/>
      <c r="M23" s="172">
        <v>260</v>
      </c>
      <c r="N23" s="173"/>
      <c r="O23" s="173"/>
      <c r="P23" s="173"/>
      <c r="Q23" s="174"/>
      <c r="R23" s="268"/>
      <c r="S23" s="269"/>
      <c r="T23" s="269"/>
      <c r="U23" s="269"/>
      <c r="V23" s="270"/>
      <c r="W23" s="172">
        <f>M23*R20</f>
        <v>0</v>
      </c>
      <c r="X23" s="190"/>
      <c r="Y23" s="190"/>
      <c r="Z23" s="190"/>
      <c r="AA23" s="190"/>
      <c r="AB23" s="190"/>
      <c r="AC23" s="191"/>
      <c r="AD23" s="187"/>
      <c r="AE23" s="188"/>
      <c r="AF23" s="188"/>
      <c r="AG23" s="188"/>
      <c r="AH23" s="189"/>
      <c r="AI23" s="57"/>
      <c r="AJ23" s="29"/>
    </row>
    <row r="24" spans="2:36" s="26" customFormat="1" ht="21.75" customHeight="1">
      <c r="B24" s="27"/>
      <c r="C24" s="45"/>
      <c r="D24" s="169" t="s">
        <v>110</v>
      </c>
      <c r="E24" s="170"/>
      <c r="F24" s="170"/>
      <c r="G24" s="170"/>
      <c r="H24" s="170"/>
      <c r="I24" s="170"/>
      <c r="J24" s="170"/>
      <c r="K24" s="170"/>
      <c r="L24" s="171"/>
      <c r="M24" s="172">
        <v>991</v>
      </c>
      <c r="N24" s="173"/>
      <c r="O24" s="173"/>
      <c r="P24" s="173"/>
      <c r="Q24" s="174"/>
      <c r="R24" s="268"/>
      <c r="S24" s="269"/>
      <c r="T24" s="269"/>
      <c r="U24" s="269"/>
      <c r="V24" s="270"/>
      <c r="W24" s="172">
        <f>M24*R20</f>
        <v>0</v>
      </c>
      <c r="X24" s="190"/>
      <c r="Y24" s="190"/>
      <c r="Z24" s="190"/>
      <c r="AA24" s="190"/>
      <c r="AB24" s="190"/>
      <c r="AC24" s="191"/>
      <c r="AD24" s="316" t="s">
        <v>36</v>
      </c>
      <c r="AE24" s="252"/>
      <c r="AF24" s="252"/>
      <c r="AG24" s="252"/>
      <c r="AH24" s="253"/>
      <c r="AI24" s="57"/>
      <c r="AJ24" s="29"/>
    </row>
    <row r="25" spans="2:36" s="26" customFormat="1" ht="21.75" customHeight="1">
      <c r="B25" s="27"/>
      <c r="C25" s="45"/>
      <c r="D25" s="169" t="s">
        <v>111</v>
      </c>
      <c r="E25" s="170"/>
      <c r="F25" s="170"/>
      <c r="G25" s="170"/>
      <c r="H25" s="170"/>
      <c r="I25" s="170"/>
      <c r="J25" s="170"/>
      <c r="K25" s="170"/>
      <c r="L25" s="171"/>
      <c r="M25" s="172">
        <v>926</v>
      </c>
      <c r="N25" s="173"/>
      <c r="O25" s="173"/>
      <c r="P25" s="173"/>
      <c r="Q25" s="174"/>
      <c r="R25" s="271"/>
      <c r="S25" s="272"/>
      <c r="T25" s="272"/>
      <c r="U25" s="272"/>
      <c r="V25" s="273"/>
      <c r="W25" s="172">
        <v>0</v>
      </c>
      <c r="X25" s="190"/>
      <c r="Y25" s="190"/>
      <c r="Z25" s="190"/>
      <c r="AA25" s="190"/>
      <c r="AB25" s="190"/>
      <c r="AC25" s="191"/>
      <c r="AD25" s="317"/>
      <c r="AE25" s="255"/>
      <c r="AF25" s="255"/>
      <c r="AG25" s="255"/>
      <c r="AH25" s="256"/>
      <c r="AI25" s="71"/>
      <c r="AJ25" s="45"/>
    </row>
    <row r="26" spans="2:36" s="26" customFormat="1" ht="9.75" customHeight="1" thickBot="1">
      <c r="B26" s="27"/>
      <c r="C26" s="53"/>
      <c r="D26" s="67"/>
      <c r="E26" s="67"/>
      <c r="F26" s="67"/>
      <c r="G26" s="67"/>
      <c r="H26" s="67"/>
      <c r="I26" s="67"/>
      <c r="J26" s="67"/>
      <c r="K26" s="67"/>
      <c r="L26" s="67"/>
      <c r="M26" s="40"/>
      <c r="N26" s="40"/>
      <c r="O26" s="40"/>
      <c r="P26" s="40"/>
      <c r="Q26" s="40"/>
      <c r="R26" s="69"/>
      <c r="S26" s="69"/>
      <c r="T26" s="69"/>
      <c r="U26" s="69"/>
      <c r="V26" s="69"/>
      <c r="W26" s="68"/>
      <c r="X26" s="40"/>
      <c r="Y26" s="40"/>
      <c r="Z26" s="40"/>
      <c r="AA26" s="40"/>
      <c r="AB26" s="40"/>
      <c r="AC26" s="40"/>
      <c r="AD26" s="70"/>
      <c r="AE26" s="70"/>
      <c r="AF26" s="70"/>
      <c r="AG26" s="70"/>
      <c r="AH26" s="70"/>
      <c r="AI26" s="41"/>
      <c r="AJ26" s="45"/>
    </row>
    <row r="27" spans="2:36" s="26" customFormat="1" ht="29.25" customHeight="1" thickTop="1">
      <c r="B27" s="27"/>
      <c r="C27" s="45"/>
      <c r="D27" s="238" t="s">
        <v>62</v>
      </c>
      <c r="E27" s="239"/>
      <c r="F27" s="239"/>
      <c r="G27" s="239"/>
      <c r="H27" s="267"/>
      <c r="I27" s="314" t="s">
        <v>90</v>
      </c>
      <c r="J27" s="308"/>
      <c r="K27" s="314" t="s">
        <v>55</v>
      </c>
      <c r="L27" s="315"/>
      <c r="M27" s="285" t="s">
        <v>94</v>
      </c>
      <c r="N27" s="199"/>
      <c r="O27" s="200"/>
      <c r="P27" s="286" t="s">
        <v>89</v>
      </c>
      <c r="Q27" s="287"/>
      <c r="R27" s="287"/>
      <c r="S27" s="288"/>
      <c r="T27" s="198" t="s">
        <v>91</v>
      </c>
      <c r="U27" s="199"/>
      <c r="V27" s="200"/>
      <c r="W27" s="198" t="s">
        <v>96</v>
      </c>
      <c r="X27" s="199"/>
      <c r="Y27" s="199"/>
      <c r="Z27" s="199"/>
      <c r="AA27" s="199"/>
      <c r="AB27" s="199"/>
      <c r="AC27" s="328"/>
      <c r="AD27" s="306" t="s">
        <v>97</v>
      </c>
      <c r="AE27" s="307"/>
      <c r="AF27" s="307"/>
      <c r="AG27" s="307"/>
      <c r="AH27" s="308"/>
      <c r="AI27" s="57"/>
      <c r="AJ27" s="29"/>
    </row>
    <row r="28" spans="2:36" s="26" customFormat="1" ht="21.75" customHeight="1" thickBot="1">
      <c r="B28" s="27"/>
      <c r="C28" s="45"/>
      <c r="D28" s="268"/>
      <c r="E28" s="269"/>
      <c r="F28" s="269"/>
      <c r="G28" s="269"/>
      <c r="H28" s="270"/>
      <c r="I28" s="299">
        <v>0</v>
      </c>
      <c r="J28" s="300"/>
      <c r="K28" s="293">
        <v>31</v>
      </c>
      <c r="L28" s="294"/>
      <c r="M28" s="313">
        <v>69800</v>
      </c>
      <c r="N28" s="196"/>
      <c r="O28" s="197"/>
      <c r="P28" s="279">
        <f>ROUND(M28*I28/K28,0)</f>
        <v>0</v>
      </c>
      <c r="Q28" s="280"/>
      <c r="R28" s="280"/>
      <c r="S28" s="281"/>
      <c r="T28" s="279">
        <v>0</v>
      </c>
      <c r="U28" s="280"/>
      <c r="V28" s="281"/>
      <c r="W28" s="279">
        <f>IF(P28-T28&lt;0,0,P28-T28)</f>
        <v>0</v>
      </c>
      <c r="X28" s="280"/>
      <c r="Y28" s="280"/>
      <c r="Z28" s="280"/>
      <c r="AA28" s="280"/>
      <c r="AB28" s="280"/>
      <c r="AC28" s="305"/>
      <c r="AD28" s="318">
        <f>IF(W28&gt;Z30,Z30,W28)</f>
        <v>0</v>
      </c>
      <c r="AE28" s="319"/>
      <c r="AF28" s="319"/>
      <c r="AG28" s="319"/>
      <c r="AH28" s="320"/>
      <c r="AI28" s="57"/>
      <c r="AJ28" s="29"/>
    </row>
    <row r="29" spans="2:36" s="26" customFormat="1" ht="29.25" customHeight="1" thickTop="1">
      <c r="B29" s="27"/>
      <c r="C29" s="45"/>
      <c r="D29" s="268"/>
      <c r="E29" s="269"/>
      <c r="F29" s="269"/>
      <c r="G29" s="269"/>
      <c r="H29" s="270"/>
      <c r="I29" s="301"/>
      <c r="J29" s="302"/>
      <c r="K29" s="295"/>
      <c r="L29" s="296"/>
      <c r="M29" s="285" t="s">
        <v>95</v>
      </c>
      <c r="N29" s="199"/>
      <c r="O29" s="200"/>
      <c r="P29" s="290" t="s">
        <v>98</v>
      </c>
      <c r="Q29" s="291"/>
      <c r="R29" s="291"/>
      <c r="S29" s="292"/>
      <c r="T29" s="198" t="s">
        <v>91</v>
      </c>
      <c r="U29" s="199"/>
      <c r="V29" s="200"/>
      <c r="W29" s="198" t="s">
        <v>92</v>
      </c>
      <c r="X29" s="199"/>
      <c r="Y29" s="200"/>
      <c r="Z29" s="286" t="s">
        <v>93</v>
      </c>
      <c r="AA29" s="287"/>
      <c r="AB29" s="287"/>
      <c r="AC29" s="327"/>
      <c r="AD29" s="321"/>
      <c r="AE29" s="322"/>
      <c r="AF29" s="322"/>
      <c r="AG29" s="322"/>
      <c r="AH29" s="323"/>
      <c r="AI29" s="57"/>
      <c r="AJ29" s="29"/>
    </row>
    <row r="30" spans="2:36" s="26" customFormat="1" ht="21.75" customHeight="1" thickBot="1">
      <c r="B30" s="27"/>
      <c r="C30" s="45"/>
      <c r="D30" s="271"/>
      <c r="E30" s="272"/>
      <c r="F30" s="272"/>
      <c r="G30" s="272"/>
      <c r="H30" s="273"/>
      <c r="I30" s="303"/>
      <c r="J30" s="304"/>
      <c r="K30" s="297"/>
      <c r="L30" s="298"/>
      <c r="M30" s="313">
        <v>0</v>
      </c>
      <c r="N30" s="196"/>
      <c r="O30" s="197"/>
      <c r="P30" s="195"/>
      <c r="Q30" s="196"/>
      <c r="R30" s="196"/>
      <c r="S30" s="197"/>
      <c r="T30" s="195">
        <v>0</v>
      </c>
      <c r="U30" s="196"/>
      <c r="V30" s="197"/>
      <c r="W30" s="195"/>
      <c r="X30" s="196"/>
      <c r="Y30" s="197"/>
      <c r="Z30" s="195">
        <f>SUM(M30:S30)-T30-W30</f>
        <v>0</v>
      </c>
      <c r="AA30" s="196"/>
      <c r="AB30" s="196"/>
      <c r="AC30" s="289"/>
      <c r="AD30" s="324"/>
      <c r="AE30" s="325"/>
      <c r="AF30" s="325"/>
      <c r="AG30" s="325"/>
      <c r="AH30" s="326"/>
      <c r="AI30" s="28"/>
      <c r="AJ30" s="45"/>
    </row>
    <row r="31" spans="2:36" s="26" customFormat="1" ht="9.75" customHeight="1" thickBot="1" thickTop="1">
      <c r="B31" s="27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79"/>
      <c r="N31" s="79"/>
      <c r="O31" s="79"/>
      <c r="P31" s="79"/>
      <c r="Q31" s="79"/>
      <c r="R31" s="80"/>
      <c r="S31" s="101"/>
      <c r="T31" s="101"/>
      <c r="U31" s="101"/>
      <c r="V31" s="101"/>
      <c r="W31" s="79"/>
      <c r="X31" s="79"/>
      <c r="Y31" s="79"/>
      <c r="Z31" s="79"/>
      <c r="AA31" s="79"/>
      <c r="AB31" s="79"/>
      <c r="AC31" s="79"/>
      <c r="AD31" s="47"/>
      <c r="AE31" s="47"/>
      <c r="AF31" s="47"/>
      <c r="AG31" s="47"/>
      <c r="AH31" s="47"/>
      <c r="AI31" s="56"/>
      <c r="AJ31" s="29"/>
    </row>
    <row r="32" spans="2:36" s="26" customFormat="1" ht="9.75" customHeight="1" thickBot="1">
      <c r="B32" s="27"/>
      <c r="C32" s="28"/>
      <c r="D32" s="36"/>
      <c r="E32" s="36"/>
      <c r="F32" s="36"/>
      <c r="G32" s="36"/>
      <c r="H32" s="36"/>
      <c r="I32" s="36"/>
      <c r="J32" s="36"/>
      <c r="K32" s="36"/>
      <c r="L32" s="36"/>
      <c r="M32" s="40"/>
      <c r="N32" s="40"/>
      <c r="O32" s="40"/>
      <c r="P32" s="40"/>
      <c r="Q32" s="40"/>
      <c r="R32" s="36"/>
      <c r="S32" s="102"/>
      <c r="T32" s="102"/>
      <c r="U32" s="102"/>
      <c r="V32" s="102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29"/>
    </row>
    <row r="33" spans="2:36" s="26" customFormat="1" ht="9.75" customHeight="1">
      <c r="B33" s="27"/>
      <c r="C33" s="42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0"/>
      <c r="P33" s="50"/>
      <c r="Q33" s="50"/>
      <c r="R33" s="49"/>
      <c r="S33" s="103"/>
      <c r="T33" s="103"/>
      <c r="U33" s="103"/>
      <c r="V33" s="103"/>
      <c r="W33" s="50"/>
      <c r="X33" s="50"/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2"/>
      <c r="AJ33" s="29"/>
    </row>
    <row r="34" spans="2:36" s="26" customFormat="1" ht="39.75" customHeight="1">
      <c r="B34" s="27"/>
      <c r="C34" s="53"/>
      <c r="D34" s="162" t="s">
        <v>44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/>
      <c r="W34" s="181">
        <v>0</v>
      </c>
      <c r="X34" s="182"/>
      <c r="Y34" s="182"/>
      <c r="Z34" s="182"/>
      <c r="AA34" s="182"/>
      <c r="AB34" s="182"/>
      <c r="AC34" s="183"/>
      <c r="AD34" s="264" t="s">
        <v>32</v>
      </c>
      <c r="AE34" s="265"/>
      <c r="AF34" s="265"/>
      <c r="AG34" s="265"/>
      <c r="AH34" s="266"/>
      <c r="AI34" s="57"/>
      <c r="AJ34" s="29"/>
    </row>
    <row r="35" spans="2:36" s="26" customFormat="1" ht="19.5" customHeight="1">
      <c r="B35" s="27"/>
      <c r="C35" s="53"/>
      <c r="D35" s="156" t="s">
        <v>112</v>
      </c>
      <c r="E35" s="157"/>
      <c r="F35" s="157"/>
      <c r="G35" s="157"/>
      <c r="H35" s="157"/>
      <c r="I35" s="157"/>
      <c r="J35" s="157"/>
      <c r="K35" s="157"/>
      <c r="L35" s="158"/>
      <c r="M35" s="162" t="s">
        <v>8</v>
      </c>
      <c r="N35" s="163"/>
      <c r="O35" s="163"/>
      <c r="P35" s="163"/>
      <c r="Q35" s="164"/>
      <c r="R35" s="165" t="s">
        <v>38</v>
      </c>
      <c r="S35" s="166"/>
      <c r="T35" s="166"/>
      <c r="U35" s="166"/>
      <c r="V35" s="167"/>
      <c r="W35" s="162" t="s">
        <v>31</v>
      </c>
      <c r="X35" s="163"/>
      <c r="Y35" s="163"/>
      <c r="Z35" s="163"/>
      <c r="AA35" s="163"/>
      <c r="AB35" s="163"/>
      <c r="AC35" s="164"/>
      <c r="AD35" s="175" t="s">
        <v>115</v>
      </c>
      <c r="AE35" s="176"/>
      <c r="AF35" s="176"/>
      <c r="AG35" s="176"/>
      <c r="AH35" s="177"/>
      <c r="AI35" s="58"/>
      <c r="AJ35" s="29"/>
    </row>
    <row r="36" spans="2:36" s="26" customFormat="1" ht="19.5" customHeight="1">
      <c r="B36" s="27"/>
      <c r="C36" s="53"/>
      <c r="D36" s="159"/>
      <c r="E36" s="160"/>
      <c r="F36" s="160"/>
      <c r="G36" s="160"/>
      <c r="H36" s="160"/>
      <c r="I36" s="160"/>
      <c r="J36" s="160"/>
      <c r="K36" s="160"/>
      <c r="L36" s="161"/>
      <c r="M36" s="181">
        <v>0</v>
      </c>
      <c r="N36" s="182"/>
      <c r="O36" s="182"/>
      <c r="P36" s="182"/>
      <c r="Q36" s="183"/>
      <c r="R36" s="168">
        <v>0</v>
      </c>
      <c r="S36" s="168"/>
      <c r="T36" s="168"/>
      <c r="U36" s="168"/>
      <c r="V36" s="168"/>
      <c r="W36" s="181">
        <f>ROUNDDOWN(M36*R36,0)</f>
        <v>0</v>
      </c>
      <c r="X36" s="182"/>
      <c r="Y36" s="182"/>
      <c r="Z36" s="182"/>
      <c r="AA36" s="182"/>
      <c r="AB36" s="182"/>
      <c r="AC36" s="183"/>
      <c r="AD36" s="178"/>
      <c r="AE36" s="179"/>
      <c r="AF36" s="179"/>
      <c r="AG36" s="179"/>
      <c r="AH36" s="180"/>
      <c r="AI36" s="58"/>
      <c r="AJ36" s="29"/>
    </row>
    <row r="37" spans="2:36" s="26" customFormat="1" ht="19.5" customHeight="1">
      <c r="B37" s="27"/>
      <c r="C37" s="53"/>
      <c r="D37" s="156" t="s">
        <v>113</v>
      </c>
      <c r="E37" s="157"/>
      <c r="F37" s="157"/>
      <c r="G37" s="157"/>
      <c r="H37" s="157"/>
      <c r="I37" s="157"/>
      <c r="J37" s="157"/>
      <c r="K37" s="157"/>
      <c r="L37" s="158"/>
      <c r="M37" s="162" t="s">
        <v>8</v>
      </c>
      <c r="N37" s="163"/>
      <c r="O37" s="163"/>
      <c r="P37" s="163"/>
      <c r="Q37" s="164"/>
      <c r="R37" s="165" t="s">
        <v>38</v>
      </c>
      <c r="S37" s="166"/>
      <c r="T37" s="166"/>
      <c r="U37" s="166"/>
      <c r="V37" s="167"/>
      <c r="W37" s="162" t="s">
        <v>31</v>
      </c>
      <c r="X37" s="163"/>
      <c r="Y37" s="163"/>
      <c r="Z37" s="163"/>
      <c r="AA37" s="163"/>
      <c r="AB37" s="163"/>
      <c r="AC37" s="164"/>
      <c r="AD37" s="175" t="s">
        <v>116</v>
      </c>
      <c r="AE37" s="176"/>
      <c r="AF37" s="176"/>
      <c r="AG37" s="176"/>
      <c r="AH37" s="177"/>
      <c r="AI37" s="58"/>
      <c r="AJ37" s="29"/>
    </row>
    <row r="38" spans="2:36" s="26" customFormat="1" ht="19.5" customHeight="1">
      <c r="B38" s="27"/>
      <c r="C38" s="53"/>
      <c r="D38" s="159"/>
      <c r="E38" s="160"/>
      <c r="F38" s="160"/>
      <c r="G38" s="160"/>
      <c r="H38" s="160"/>
      <c r="I38" s="160"/>
      <c r="J38" s="160"/>
      <c r="K38" s="160"/>
      <c r="L38" s="161"/>
      <c r="M38" s="181">
        <v>0</v>
      </c>
      <c r="N38" s="182"/>
      <c r="O38" s="182"/>
      <c r="P38" s="182"/>
      <c r="Q38" s="183"/>
      <c r="R38" s="168">
        <v>0</v>
      </c>
      <c r="S38" s="168"/>
      <c r="T38" s="168"/>
      <c r="U38" s="168"/>
      <c r="V38" s="168"/>
      <c r="W38" s="181">
        <f>ROUNDDOWN(M38*R38,0)</f>
        <v>0</v>
      </c>
      <c r="X38" s="182"/>
      <c r="Y38" s="182"/>
      <c r="Z38" s="182"/>
      <c r="AA38" s="182"/>
      <c r="AB38" s="182"/>
      <c r="AC38" s="183"/>
      <c r="AD38" s="178"/>
      <c r="AE38" s="179"/>
      <c r="AF38" s="179"/>
      <c r="AG38" s="179"/>
      <c r="AH38" s="180"/>
      <c r="AI38" s="58"/>
      <c r="AJ38" s="29"/>
    </row>
    <row r="39" spans="2:36" s="26" customFormat="1" ht="19.5" customHeight="1">
      <c r="B39" s="27"/>
      <c r="C39" s="53"/>
      <c r="D39" s="156" t="s">
        <v>114</v>
      </c>
      <c r="E39" s="157"/>
      <c r="F39" s="157"/>
      <c r="G39" s="157"/>
      <c r="H39" s="157"/>
      <c r="I39" s="157"/>
      <c r="J39" s="157"/>
      <c r="K39" s="157"/>
      <c r="L39" s="158"/>
      <c r="M39" s="162" t="s">
        <v>8</v>
      </c>
      <c r="N39" s="163"/>
      <c r="O39" s="163"/>
      <c r="P39" s="163"/>
      <c r="Q39" s="164"/>
      <c r="R39" s="165" t="s">
        <v>38</v>
      </c>
      <c r="S39" s="166"/>
      <c r="T39" s="166"/>
      <c r="U39" s="166"/>
      <c r="V39" s="167"/>
      <c r="W39" s="162" t="s">
        <v>31</v>
      </c>
      <c r="X39" s="163"/>
      <c r="Y39" s="163"/>
      <c r="Z39" s="163"/>
      <c r="AA39" s="163"/>
      <c r="AB39" s="163"/>
      <c r="AC39" s="164"/>
      <c r="AD39" s="175" t="s">
        <v>117</v>
      </c>
      <c r="AE39" s="176"/>
      <c r="AF39" s="176"/>
      <c r="AG39" s="176"/>
      <c r="AH39" s="177"/>
      <c r="AI39" s="98"/>
      <c r="AJ39" s="29"/>
    </row>
    <row r="40" spans="2:36" s="26" customFormat="1" ht="19.5" customHeight="1">
      <c r="B40" s="27"/>
      <c r="C40" s="53"/>
      <c r="D40" s="159"/>
      <c r="E40" s="160"/>
      <c r="F40" s="160"/>
      <c r="G40" s="160"/>
      <c r="H40" s="160"/>
      <c r="I40" s="160"/>
      <c r="J40" s="160"/>
      <c r="K40" s="160"/>
      <c r="L40" s="161"/>
      <c r="M40" s="181">
        <v>0</v>
      </c>
      <c r="N40" s="182"/>
      <c r="O40" s="182"/>
      <c r="P40" s="182"/>
      <c r="Q40" s="183"/>
      <c r="R40" s="168">
        <v>0</v>
      </c>
      <c r="S40" s="168"/>
      <c r="T40" s="168"/>
      <c r="U40" s="168"/>
      <c r="V40" s="168"/>
      <c r="W40" s="181">
        <f>ROUNDDOWN(M40*R40,0)</f>
        <v>0</v>
      </c>
      <c r="X40" s="182"/>
      <c r="Y40" s="182"/>
      <c r="Z40" s="182"/>
      <c r="AA40" s="182"/>
      <c r="AB40" s="182"/>
      <c r="AC40" s="183"/>
      <c r="AD40" s="178"/>
      <c r="AE40" s="179"/>
      <c r="AF40" s="179"/>
      <c r="AG40" s="179"/>
      <c r="AH40" s="180"/>
      <c r="AI40" s="98"/>
      <c r="AJ40" s="29"/>
    </row>
    <row r="41" spans="2:36" s="26" customFormat="1" ht="9.75" customHeight="1" thickBot="1">
      <c r="B41" s="27"/>
      <c r="C41" s="4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29"/>
    </row>
    <row r="42" spans="2:36" s="26" customFormat="1" ht="9.75" customHeight="1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</row>
    <row r="43" spans="2:36" s="26" customFormat="1" ht="7.5" customHeight="1" thickBo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2:36" s="26" customFormat="1" ht="21.75" customHeight="1" thickBot="1" thickTop="1">
      <c r="B44" s="27"/>
      <c r="C44" s="28"/>
      <c r="D44" s="28"/>
      <c r="E44" s="28"/>
      <c r="F44" s="28"/>
      <c r="G44" s="28"/>
      <c r="H44" s="66"/>
      <c r="I44" s="64" t="s">
        <v>105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282">
        <f>IF(W20-W21-W22-W23-W34+W36+W38&gt;=0,W20-W21-W22-W23-W34+W36+W38+W40,0)</f>
        <v>0</v>
      </c>
      <c r="AA44" s="284"/>
      <c r="AB44" s="284"/>
      <c r="AC44" s="284"/>
      <c r="AD44" s="284"/>
      <c r="AE44" s="284"/>
      <c r="AF44" s="62" t="s">
        <v>13</v>
      </c>
      <c r="AG44" s="28"/>
      <c r="AH44" s="28"/>
      <c r="AI44" s="28"/>
      <c r="AJ44" s="29"/>
    </row>
    <row r="45" spans="2:36" s="26" customFormat="1" ht="21.75" customHeight="1" thickBot="1" thickTop="1">
      <c r="B45" s="27"/>
      <c r="C45" s="28"/>
      <c r="D45" s="28"/>
      <c r="E45" s="28"/>
      <c r="F45" s="28"/>
      <c r="G45" s="28"/>
      <c r="H45" s="104"/>
      <c r="I45" s="64" t="s">
        <v>45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282">
        <f>IF(W24-W36&gt;=0,W24-W36,0)</f>
        <v>0</v>
      </c>
      <c r="AA45" s="283"/>
      <c r="AB45" s="283"/>
      <c r="AC45" s="283"/>
      <c r="AD45" s="283"/>
      <c r="AE45" s="283"/>
      <c r="AF45" s="61" t="s">
        <v>13</v>
      </c>
      <c r="AG45" s="28"/>
      <c r="AH45" s="28"/>
      <c r="AI45" s="28"/>
      <c r="AJ45" s="29"/>
    </row>
    <row r="46" spans="2:36" s="26" customFormat="1" ht="21.75" customHeight="1" thickBot="1" thickTop="1">
      <c r="B46" s="27"/>
      <c r="C46" s="28"/>
      <c r="D46" s="28"/>
      <c r="E46" s="28"/>
      <c r="F46" s="28"/>
      <c r="G46" s="28"/>
      <c r="H46" s="105"/>
      <c r="I46" s="64" t="s">
        <v>42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282">
        <f>W25</f>
        <v>0</v>
      </c>
      <c r="AA46" s="283"/>
      <c r="AB46" s="283"/>
      <c r="AC46" s="283"/>
      <c r="AD46" s="283"/>
      <c r="AE46" s="283"/>
      <c r="AF46" s="63" t="s">
        <v>13</v>
      </c>
      <c r="AG46" s="28"/>
      <c r="AH46" s="28"/>
      <c r="AI46" s="28"/>
      <c r="AJ46" s="29"/>
    </row>
    <row r="47" spans="2:36" s="26" customFormat="1" ht="21.75" customHeight="1" thickBot="1" thickTop="1">
      <c r="B47" s="27"/>
      <c r="C47" s="28"/>
      <c r="D47" s="28"/>
      <c r="E47" s="28"/>
      <c r="F47" s="28"/>
      <c r="G47" s="28"/>
      <c r="H47" s="105"/>
      <c r="I47" s="64" t="s">
        <v>46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282">
        <f>AD28</f>
        <v>0</v>
      </c>
      <c r="AA47" s="283"/>
      <c r="AB47" s="283"/>
      <c r="AC47" s="283"/>
      <c r="AD47" s="283"/>
      <c r="AE47" s="283"/>
      <c r="AF47" s="63" t="s">
        <v>13</v>
      </c>
      <c r="AG47" s="28"/>
      <c r="AH47" s="28"/>
      <c r="AI47" s="28"/>
      <c r="AJ47" s="29"/>
    </row>
    <row r="48" spans="2:36" s="26" customFormat="1" ht="21.75" customHeight="1" thickBot="1" thickTop="1">
      <c r="B48" s="27"/>
      <c r="C48" s="28"/>
      <c r="D48" s="28"/>
      <c r="E48" s="28"/>
      <c r="F48" s="28"/>
      <c r="G48" s="28"/>
      <c r="H48" s="309" t="s">
        <v>47</v>
      </c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97"/>
      <c r="Y48" s="61"/>
      <c r="Z48" s="311">
        <f>SUM(Z44:AE47)</f>
        <v>0</v>
      </c>
      <c r="AA48" s="312"/>
      <c r="AB48" s="312"/>
      <c r="AC48" s="312"/>
      <c r="AD48" s="312"/>
      <c r="AE48" s="312"/>
      <c r="AF48" s="63" t="s">
        <v>13</v>
      </c>
      <c r="AG48" s="28"/>
      <c r="AH48" s="28"/>
      <c r="AI48" s="28"/>
      <c r="AJ48" s="29"/>
    </row>
    <row r="49" spans="2:43" s="26" customFormat="1" ht="10.5" customHeight="1" thickTop="1">
      <c r="B49" s="37"/>
      <c r="C49" s="38"/>
      <c r="D49" s="38"/>
      <c r="E49" s="38"/>
      <c r="F49" s="38"/>
      <c r="G49" s="3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60"/>
      <c r="Y49" s="60"/>
      <c r="Z49" s="60"/>
      <c r="AA49" s="60"/>
      <c r="AB49" s="60"/>
      <c r="AC49" s="60"/>
      <c r="AD49" s="35"/>
      <c r="AE49" s="38"/>
      <c r="AF49" s="38"/>
      <c r="AG49" s="38"/>
      <c r="AH49" s="38"/>
      <c r="AI49" s="38"/>
      <c r="AJ49" s="39"/>
      <c r="AM49" s="20"/>
      <c r="AN49" s="20"/>
      <c r="AO49" s="20"/>
      <c r="AP49" s="20"/>
      <c r="AQ49" s="20"/>
    </row>
    <row r="50" spans="4:35" ht="13.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</sheetData>
  <sheetProtection/>
  <mergeCells count="116">
    <mergeCell ref="M28:O28"/>
    <mergeCell ref="M30:O30"/>
    <mergeCell ref="I27:J27"/>
    <mergeCell ref="K27:L27"/>
    <mergeCell ref="AD24:AH25"/>
    <mergeCell ref="AD35:AH36"/>
    <mergeCell ref="AD28:AH30"/>
    <mergeCell ref="W29:Y29"/>
    <mergeCell ref="Z29:AC29"/>
    <mergeCell ref="W27:AC27"/>
    <mergeCell ref="W28:AC28"/>
    <mergeCell ref="AD27:AH27"/>
    <mergeCell ref="W25:AC25"/>
    <mergeCell ref="H48:W48"/>
    <mergeCell ref="Z48:AE48"/>
    <mergeCell ref="M37:Q37"/>
    <mergeCell ref="W34:AC34"/>
    <mergeCell ref="W38:AC38"/>
    <mergeCell ref="Z46:AE46"/>
    <mergeCell ref="Z47:AE47"/>
    <mergeCell ref="Z30:AC30"/>
    <mergeCell ref="P29:S29"/>
    <mergeCell ref="T29:V29"/>
    <mergeCell ref="D24:L24"/>
    <mergeCell ref="M24:Q24"/>
    <mergeCell ref="W24:AC24"/>
    <mergeCell ref="D27:H30"/>
    <mergeCell ref="K28:L30"/>
    <mergeCell ref="I28:J30"/>
    <mergeCell ref="M29:O29"/>
    <mergeCell ref="T28:V28"/>
    <mergeCell ref="P28:S28"/>
    <mergeCell ref="M25:Q25"/>
    <mergeCell ref="Z45:AE45"/>
    <mergeCell ref="Z44:AE44"/>
    <mergeCell ref="R38:V38"/>
    <mergeCell ref="M27:O27"/>
    <mergeCell ref="P27:S27"/>
    <mergeCell ref="M38:Q38"/>
    <mergeCell ref="W30:Y30"/>
    <mergeCell ref="D19:L20"/>
    <mergeCell ref="M21:Q21"/>
    <mergeCell ref="D21:L21"/>
    <mergeCell ref="M20:Q20"/>
    <mergeCell ref="M19:Q19"/>
    <mergeCell ref="D37:L38"/>
    <mergeCell ref="D34:V34"/>
    <mergeCell ref="M22:Q22"/>
    <mergeCell ref="D22:L22"/>
    <mergeCell ref="D25:L25"/>
    <mergeCell ref="Y14:AA14"/>
    <mergeCell ref="AB14:AH14"/>
    <mergeCell ref="Q9:Q10"/>
    <mergeCell ref="R37:V37"/>
    <mergeCell ref="AD34:AH34"/>
    <mergeCell ref="W37:AC37"/>
    <mergeCell ref="AD37:AH38"/>
    <mergeCell ref="W23:AC23"/>
    <mergeCell ref="P30:S30"/>
    <mergeCell ref="R20:V25"/>
    <mergeCell ref="Y10:AH13"/>
    <mergeCell ref="D11:I11"/>
    <mergeCell ref="J11:S12"/>
    <mergeCell ref="D12:I12"/>
    <mergeCell ref="D13:I13"/>
    <mergeCell ref="R9:R10"/>
    <mergeCell ref="S9:S10"/>
    <mergeCell ref="U9:X9"/>
    <mergeCell ref="U10:X14"/>
    <mergeCell ref="M9:M10"/>
    <mergeCell ref="N9:N10"/>
    <mergeCell ref="O9:O10"/>
    <mergeCell ref="P9:P10"/>
    <mergeCell ref="D9:I10"/>
    <mergeCell ref="J9:J10"/>
    <mergeCell ref="K9:K10"/>
    <mergeCell ref="L9:L10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W36:AC36"/>
    <mergeCell ref="AD19:AH20"/>
    <mergeCell ref="W20:AC20"/>
    <mergeCell ref="AD21:AH23"/>
    <mergeCell ref="R19:V19"/>
    <mergeCell ref="W19:AC19"/>
    <mergeCell ref="W21:AC21"/>
    <mergeCell ref="W22:AC22"/>
    <mergeCell ref="T30:V30"/>
    <mergeCell ref="T27:V27"/>
    <mergeCell ref="W39:AC39"/>
    <mergeCell ref="AD39:AH40"/>
    <mergeCell ref="M40:Q40"/>
    <mergeCell ref="R40:V40"/>
    <mergeCell ref="W40:AC40"/>
    <mergeCell ref="D35:L36"/>
    <mergeCell ref="M35:Q35"/>
    <mergeCell ref="R35:V35"/>
    <mergeCell ref="W35:AC35"/>
    <mergeCell ref="M36:Q36"/>
    <mergeCell ref="D14:E14"/>
    <mergeCell ref="D15:E15"/>
    <mergeCell ref="F14:S14"/>
    <mergeCell ref="F15:S15"/>
    <mergeCell ref="D39:L40"/>
    <mergeCell ref="M39:Q39"/>
    <mergeCell ref="R39:V39"/>
    <mergeCell ref="R36:V36"/>
    <mergeCell ref="D23:L23"/>
    <mergeCell ref="M23:Q23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AQ50"/>
  <sheetViews>
    <sheetView zoomScalePageLayoutView="0" workbookViewId="0" topLeftCell="A40">
      <selection activeCell="Z48" sqref="Z48:AE48"/>
    </sheetView>
  </sheetViews>
  <sheetFormatPr defaultColWidth="9.00390625" defaultRowHeight="13.5"/>
  <cols>
    <col min="1" max="1" width="1.37890625" style="20" customWidth="1"/>
    <col min="2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115" t="s">
        <v>128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01" t="s">
        <v>34</v>
      </c>
      <c r="AC3" s="202"/>
      <c r="AD3" s="202"/>
      <c r="AE3" s="202"/>
      <c r="AF3" s="202"/>
      <c r="AG3" s="202"/>
      <c r="AH3" s="203"/>
      <c r="AI3" s="99"/>
      <c r="AJ3" s="100"/>
    </row>
    <row r="4" spans="2:36" ht="26.25" customHeight="1">
      <c r="B4" s="204" t="s">
        <v>104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354"/>
    </row>
    <row r="5" spans="2:36" s="26" customFormat="1" ht="9.75" customHeight="1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08" t="s">
        <v>3</v>
      </c>
      <c r="Z6" s="209"/>
      <c r="AA6" s="212">
        <v>2</v>
      </c>
      <c r="AB6" s="214">
        <v>7</v>
      </c>
      <c r="AC6" s="216" t="s">
        <v>4</v>
      </c>
      <c r="AD6" s="209"/>
      <c r="AE6" s="212"/>
      <c r="AF6" s="218" t="s">
        <v>99</v>
      </c>
      <c r="AG6" s="216" t="s">
        <v>25</v>
      </c>
      <c r="AH6" s="220"/>
      <c r="AI6" s="36"/>
      <c r="AJ6" s="30"/>
    </row>
    <row r="7" spans="2:36" s="26" customFormat="1" ht="13.5" thickBo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10"/>
      <c r="Z7" s="211"/>
      <c r="AA7" s="213"/>
      <c r="AB7" s="215"/>
      <c r="AC7" s="217"/>
      <c r="AD7" s="211"/>
      <c r="AE7" s="213"/>
      <c r="AF7" s="219"/>
      <c r="AG7" s="217"/>
      <c r="AH7" s="221"/>
      <c r="AI7" s="36"/>
      <c r="AJ7" s="30"/>
    </row>
    <row r="8" spans="2:36" s="26" customFormat="1" ht="12" customHeight="1" thickBo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16.5" customHeight="1">
      <c r="B9" s="27"/>
      <c r="C9" s="28"/>
      <c r="D9" s="224" t="s">
        <v>26</v>
      </c>
      <c r="E9" s="225"/>
      <c r="F9" s="225"/>
      <c r="G9" s="225"/>
      <c r="H9" s="225"/>
      <c r="I9" s="226"/>
      <c r="J9" s="352" t="s">
        <v>50</v>
      </c>
      <c r="K9" s="222" t="s">
        <v>18</v>
      </c>
      <c r="L9" s="222" t="s">
        <v>18</v>
      </c>
      <c r="M9" s="222" t="s">
        <v>18</v>
      </c>
      <c r="N9" s="222" t="s">
        <v>18</v>
      </c>
      <c r="O9" s="222" t="s">
        <v>18</v>
      </c>
      <c r="P9" s="222" t="s">
        <v>18</v>
      </c>
      <c r="Q9" s="222" t="s">
        <v>18</v>
      </c>
      <c r="R9" s="222" t="s">
        <v>18</v>
      </c>
      <c r="S9" s="246" t="s">
        <v>51</v>
      </c>
      <c r="T9" s="31"/>
      <c r="U9" s="248" t="s">
        <v>17</v>
      </c>
      <c r="V9" s="249"/>
      <c r="W9" s="249"/>
      <c r="X9" s="250"/>
      <c r="Y9" s="107" t="s">
        <v>18</v>
      </c>
      <c r="Z9" s="108" t="s">
        <v>51</v>
      </c>
      <c r="AA9" s="108" t="s">
        <v>51</v>
      </c>
      <c r="AB9" s="108" t="s">
        <v>51</v>
      </c>
      <c r="AC9" s="108" t="s">
        <v>51</v>
      </c>
      <c r="AD9" s="108" t="s">
        <v>51</v>
      </c>
      <c r="AE9" s="108" t="s">
        <v>51</v>
      </c>
      <c r="AF9" s="108" t="s">
        <v>51</v>
      </c>
      <c r="AG9" s="108" t="s">
        <v>51</v>
      </c>
      <c r="AH9" s="109" t="s">
        <v>50</v>
      </c>
      <c r="AI9" s="59"/>
      <c r="AJ9" s="29"/>
    </row>
    <row r="10" spans="2:36" s="26" customFormat="1" ht="16.5" customHeight="1">
      <c r="B10" s="27"/>
      <c r="C10" s="28"/>
      <c r="D10" s="227"/>
      <c r="E10" s="228"/>
      <c r="F10" s="228"/>
      <c r="G10" s="228"/>
      <c r="H10" s="228"/>
      <c r="I10" s="229"/>
      <c r="J10" s="353"/>
      <c r="K10" s="223"/>
      <c r="L10" s="223"/>
      <c r="M10" s="223"/>
      <c r="N10" s="223"/>
      <c r="O10" s="223"/>
      <c r="P10" s="223"/>
      <c r="Q10" s="223"/>
      <c r="R10" s="223"/>
      <c r="S10" s="247"/>
      <c r="T10" s="31"/>
      <c r="U10" s="251" t="s">
        <v>6</v>
      </c>
      <c r="V10" s="252"/>
      <c r="W10" s="252"/>
      <c r="X10" s="253"/>
      <c r="Y10" s="339" t="s">
        <v>121</v>
      </c>
      <c r="Z10" s="340"/>
      <c r="AA10" s="340"/>
      <c r="AB10" s="340"/>
      <c r="AC10" s="340"/>
      <c r="AD10" s="340"/>
      <c r="AE10" s="340"/>
      <c r="AF10" s="340"/>
      <c r="AG10" s="340"/>
      <c r="AH10" s="341"/>
      <c r="AI10" s="31"/>
      <c r="AJ10" s="30"/>
    </row>
    <row r="11" spans="2:36" s="26" customFormat="1" ht="16.5" customHeight="1">
      <c r="B11" s="27"/>
      <c r="C11" s="28"/>
      <c r="D11" s="235" t="s">
        <v>28</v>
      </c>
      <c r="E11" s="236"/>
      <c r="F11" s="236"/>
      <c r="G11" s="236"/>
      <c r="H11" s="236"/>
      <c r="I11" s="237"/>
      <c r="J11" s="238" t="s">
        <v>123</v>
      </c>
      <c r="K11" s="239"/>
      <c r="L11" s="239"/>
      <c r="M11" s="239"/>
      <c r="N11" s="239"/>
      <c r="O11" s="239"/>
      <c r="P11" s="239"/>
      <c r="Q11" s="239"/>
      <c r="R11" s="239"/>
      <c r="S11" s="240"/>
      <c r="T11" s="31"/>
      <c r="U11" s="254"/>
      <c r="V11" s="255"/>
      <c r="W11" s="255"/>
      <c r="X11" s="256"/>
      <c r="Y11" s="342"/>
      <c r="Z11" s="343"/>
      <c r="AA11" s="343"/>
      <c r="AB11" s="343"/>
      <c r="AC11" s="343"/>
      <c r="AD11" s="343"/>
      <c r="AE11" s="343"/>
      <c r="AF11" s="343"/>
      <c r="AG11" s="343"/>
      <c r="AH11" s="344"/>
      <c r="AI11" s="31"/>
      <c r="AJ11" s="30"/>
    </row>
    <row r="12" spans="2:36" s="26" customFormat="1" ht="16.5" customHeight="1" thickBot="1">
      <c r="B12" s="27"/>
      <c r="C12" s="28"/>
      <c r="D12" s="242" t="s">
        <v>29</v>
      </c>
      <c r="E12" s="243"/>
      <c r="F12" s="243"/>
      <c r="G12" s="243"/>
      <c r="H12" s="243"/>
      <c r="I12" s="244"/>
      <c r="J12" s="217"/>
      <c r="K12" s="241"/>
      <c r="L12" s="241"/>
      <c r="M12" s="241"/>
      <c r="N12" s="241"/>
      <c r="O12" s="241"/>
      <c r="P12" s="241"/>
      <c r="Q12" s="241"/>
      <c r="R12" s="241"/>
      <c r="S12" s="221"/>
      <c r="T12" s="31"/>
      <c r="U12" s="254"/>
      <c r="V12" s="255"/>
      <c r="W12" s="255"/>
      <c r="X12" s="256"/>
      <c r="Y12" s="342"/>
      <c r="Z12" s="343"/>
      <c r="AA12" s="343"/>
      <c r="AB12" s="343"/>
      <c r="AC12" s="343"/>
      <c r="AD12" s="343"/>
      <c r="AE12" s="343"/>
      <c r="AF12" s="343"/>
      <c r="AG12" s="343"/>
      <c r="AH12" s="344"/>
      <c r="AI12" s="31"/>
      <c r="AJ12" s="30"/>
    </row>
    <row r="13" spans="2:36" s="26" customFormat="1" ht="16.5" customHeight="1" thickBot="1">
      <c r="B13" s="27"/>
      <c r="C13" s="28"/>
      <c r="D13" s="348"/>
      <c r="E13" s="348"/>
      <c r="F13" s="348"/>
      <c r="G13" s="348"/>
      <c r="H13" s="348"/>
      <c r="I13" s="348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31"/>
      <c r="U13" s="254"/>
      <c r="V13" s="255"/>
      <c r="W13" s="255"/>
      <c r="X13" s="256"/>
      <c r="Y13" s="345"/>
      <c r="Z13" s="346"/>
      <c r="AA13" s="346"/>
      <c r="AB13" s="346"/>
      <c r="AC13" s="346"/>
      <c r="AD13" s="346"/>
      <c r="AE13" s="346"/>
      <c r="AF13" s="346"/>
      <c r="AG13" s="346"/>
      <c r="AH13" s="347"/>
      <c r="AI13" s="31"/>
      <c r="AJ13" s="30"/>
    </row>
    <row r="14" spans="2:36" s="26" customFormat="1" ht="16.5" customHeight="1" thickBot="1">
      <c r="B14" s="27"/>
      <c r="C14" s="28"/>
      <c r="D14" s="334" t="s">
        <v>108</v>
      </c>
      <c r="E14" s="335"/>
      <c r="F14" s="349" t="s">
        <v>107</v>
      </c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1"/>
      <c r="T14" s="31"/>
      <c r="U14" s="257"/>
      <c r="V14" s="258"/>
      <c r="W14" s="258"/>
      <c r="X14" s="259"/>
      <c r="Y14" s="260" t="s">
        <v>7</v>
      </c>
      <c r="Z14" s="261"/>
      <c r="AA14" s="262"/>
      <c r="AB14" s="260" t="s">
        <v>122</v>
      </c>
      <c r="AC14" s="261"/>
      <c r="AD14" s="261"/>
      <c r="AE14" s="261"/>
      <c r="AF14" s="261"/>
      <c r="AG14" s="261"/>
      <c r="AH14" s="263"/>
      <c r="AI14" s="31"/>
      <c r="AJ14" s="30"/>
    </row>
    <row r="15" spans="2:36" s="26" customFormat="1" ht="16.5" customHeight="1" thickBot="1">
      <c r="B15" s="27"/>
      <c r="C15" s="28"/>
      <c r="D15" s="334"/>
      <c r="E15" s="335"/>
      <c r="F15" s="336" t="s">
        <v>106</v>
      </c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8"/>
      <c r="T15" s="31"/>
      <c r="U15" s="96"/>
      <c r="V15" s="96"/>
      <c r="W15" s="96"/>
      <c r="X15" s="96"/>
      <c r="AI15" s="36"/>
      <c r="AJ15" s="29"/>
    </row>
    <row r="16" spans="2:36" s="26" customFormat="1" ht="6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6" customHeight="1" thickBo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2:36" s="26" customFormat="1" ht="9.75" customHeight="1">
      <c r="B18" s="27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29"/>
    </row>
    <row r="19" spans="2:36" s="26" customFormat="1" ht="19.5" customHeight="1">
      <c r="B19" s="27"/>
      <c r="C19" s="45"/>
      <c r="D19" s="184" t="s">
        <v>109</v>
      </c>
      <c r="E19" s="185"/>
      <c r="F19" s="185"/>
      <c r="G19" s="185"/>
      <c r="H19" s="185"/>
      <c r="I19" s="185"/>
      <c r="J19" s="185"/>
      <c r="K19" s="185"/>
      <c r="L19" s="186"/>
      <c r="M19" s="162" t="s">
        <v>30</v>
      </c>
      <c r="N19" s="163"/>
      <c r="O19" s="163"/>
      <c r="P19" s="163"/>
      <c r="Q19" s="164"/>
      <c r="R19" s="162" t="s">
        <v>43</v>
      </c>
      <c r="S19" s="163"/>
      <c r="T19" s="163"/>
      <c r="U19" s="163"/>
      <c r="V19" s="164"/>
      <c r="W19" s="162" t="s">
        <v>31</v>
      </c>
      <c r="X19" s="163"/>
      <c r="Y19" s="163"/>
      <c r="Z19" s="163"/>
      <c r="AA19" s="163"/>
      <c r="AB19" s="163"/>
      <c r="AC19" s="164"/>
      <c r="AD19" s="184" t="s">
        <v>88</v>
      </c>
      <c r="AE19" s="185"/>
      <c r="AF19" s="185"/>
      <c r="AG19" s="185"/>
      <c r="AH19" s="186"/>
      <c r="AI19" s="57"/>
      <c r="AJ19" s="29"/>
    </row>
    <row r="20" spans="2:36" s="26" customFormat="1" ht="21.75" customHeight="1">
      <c r="B20" s="27"/>
      <c r="C20" s="45"/>
      <c r="D20" s="187"/>
      <c r="E20" s="188"/>
      <c r="F20" s="188"/>
      <c r="G20" s="188"/>
      <c r="H20" s="188"/>
      <c r="I20" s="188"/>
      <c r="J20" s="188"/>
      <c r="K20" s="188"/>
      <c r="L20" s="189"/>
      <c r="M20" s="172">
        <v>4470</v>
      </c>
      <c r="N20" s="190"/>
      <c r="O20" s="190"/>
      <c r="P20" s="190"/>
      <c r="Q20" s="191"/>
      <c r="R20" s="238">
        <v>31</v>
      </c>
      <c r="S20" s="239"/>
      <c r="T20" s="239"/>
      <c r="U20" s="239"/>
      <c r="V20" s="267"/>
      <c r="W20" s="172">
        <f>M20*R20</f>
        <v>138570</v>
      </c>
      <c r="X20" s="190"/>
      <c r="Y20" s="190"/>
      <c r="Z20" s="190"/>
      <c r="AA20" s="190"/>
      <c r="AB20" s="190"/>
      <c r="AC20" s="191"/>
      <c r="AD20" s="187"/>
      <c r="AE20" s="188"/>
      <c r="AF20" s="188"/>
      <c r="AG20" s="188"/>
      <c r="AH20" s="189"/>
      <c r="AI20" s="57"/>
      <c r="AJ20" s="29"/>
    </row>
    <row r="21" spans="2:36" s="26" customFormat="1" ht="21.75" customHeight="1">
      <c r="B21" s="27"/>
      <c r="C21" s="45"/>
      <c r="D21" s="169" t="s">
        <v>41</v>
      </c>
      <c r="E21" s="170"/>
      <c r="F21" s="170"/>
      <c r="G21" s="170"/>
      <c r="H21" s="170"/>
      <c r="I21" s="170"/>
      <c r="J21" s="170"/>
      <c r="K21" s="170"/>
      <c r="L21" s="171"/>
      <c r="M21" s="172">
        <v>280</v>
      </c>
      <c r="N21" s="190"/>
      <c r="O21" s="190"/>
      <c r="P21" s="190"/>
      <c r="Q21" s="191"/>
      <c r="R21" s="268"/>
      <c r="S21" s="269"/>
      <c r="T21" s="269"/>
      <c r="U21" s="269"/>
      <c r="V21" s="270"/>
      <c r="W21" s="172">
        <v>0</v>
      </c>
      <c r="X21" s="190"/>
      <c r="Y21" s="190"/>
      <c r="Z21" s="190"/>
      <c r="AA21" s="190"/>
      <c r="AB21" s="190"/>
      <c r="AC21" s="191"/>
      <c r="AD21" s="184" t="s">
        <v>35</v>
      </c>
      <c r="AE21" s="185"/>
      <c r="AF21" s="185"/>
      <c r="AG21" s="185"/>
      <c r="AH21" s="186"/>
      <c r="AI21" s="57"/>
      <c r="AJ21" s="29"/>
    </row>
    <row r="22" spans="2:36" s="26" customFormat="1" ht="21.75" customHeight="1">
      <c r="B22" s="27"/>
      <c r="C22" s="45"/>
      <c r="D22" s="169" t="s">
        <v>40</v>
      </c>
      <c r="E22" s="170"/>
      <c r="F22" s="170"/>
      <c r="G22" s="170"/>
      <c r="H22" s="170"/>
      <c r="I22" s="170"/>
      <c r="J22" s="170"/>
      <c r="K22" s="170"/>
      <c r="L22" s="171"/>
      <c r="M22" s="172">
        <v>1560</v>
      </c>
      <c r="N22" s="190"/>
      <c r="O22" s="190"/>
      <c r="P22" s="190"/>
      <c r="Q22" s="191"/>
      <c r="R22" s="268"/>
      <c r="S22" s="269"/>
      <c r="T22" s="269"/>
      <c r="U22" s="269"/>
      <c r="V22" s="270"/>
      <c r="W22" s="172">
        <v>0</v>
      </c>
      <c r="X22" s="190"/>
      <c r="Y22" s="190"/>
      <c r="Z22" s="190"/>
      <c r="AA22" s="190"/>
      <c r="AB22" s="190"/>
      <c r="AC22" s="191"/>
      <c r="AD22" s="192"/>
      <c r="AE22" s="193"/>
      <c r="AF22" s="193"/>
      <c r="AG22" s="193"/>
      <c r="AH22" s="194"/>
      <c r="AI22" s="57"/>
      <c r="AJ22" s="29"/>
    </row>
    <row r="23" spans="2:36" s="26" customFormat="1" ht="21.75" customHeight="1">
      <c r="B23" s="27"/>
      <c r="C23" s="45"/>
      <c r="D23" s="169" t="s">
        <v>39</v>
      </c>
      <c r="E23" s="170"/>
      <c r="F23" s="170"/>
      <c r="G23" s="170"/>
      <c r="H23" s="170"/>
      <c r="I23" s="170"/>
      <c r="J23" s="170"/>
      <c r="K23" s="170"/>
      <c r="L23" s="171"/>
      <c r="M23" s="172">
        <v>260</v>
      </c>
      <c r="N23" s="190"/>
      <c r="O23" s="190"/>
      <c r="P23" s="190"/>
      <c r="Q23" s="191"/>
      <c r="R23" s="268"/>
      <c r="S23" s="269"/>
      <c r="T23" s="269"/>
      <c r="U23" s="269"/>
      <c r="V23" s="270"/>
      <c r="W23" s="172">
        <f>M23*R20</f>
        <v>8060</v>
      </c>
      <c r="X23" s="190"/>
      <c r="Y23" s="190"/>
      <c r="Z23" s="190"/>
      <c r="AA23" s="190"/>
      <c r="AB23" s="190"/>
      <c r="AC23" s="191"/>
      <c r="AD23" s="187"/>
      <c r="AE23" s="188"/>
      <c r="AF23" s="188"/>
      <c r="AG23" s="188"/>
      <c r="AH23" s="189"/>
      <c r="AI23" s="57"/>
      <c r="AJ23" s="29"/>
    </row>
    <row r="24" spans="2:36" s="26" customFormat="1" ht="21.75" customHeight="1">
      <c r="B24" s="27"/>
      <c r="C24" s="45"/>
      <c r="D24" s="169" t="s">
        <v>110</v>
      </c>
      <c r="E24" s="170"/>
      <c r="F24" s="170"/>
      <c r="G24" s="170"/>
      <c r="H24" s="170"/>
      <c r="I24" s="170"/>
      <c r="J24" s="170"/>
      <c r="K24" s="170"/>
      <c r="L24" s="171"/>
      <c r="M24" s="172">
        <v>991</v>
      </c>
      <c r="N24" s="190"/>
      <c r="O24" s="190"/>
      <c r="P24" s="190"/>
      <c r="Q24" s="191"/>
      <c r="R24" s="268"/>
      <c r="S24" s="269"/>
      <c r="T24" s="269"/>
      <c r="U24" s="269"/>
      <c r="V24" s="270"/>
      <c r="W24" s="172">
        <f>M24*R20</f>
        <v>30721</v>
      </c>
      <c r="X24" s="190"/>
      <c r="Y24" s="190"/>
      <c r="Z24" s="190"/>
      <c r="AA24" s="190"/>
      <c r="AB24" s="190"/>
      <c r="AC24" s="191"/>
      <c r="AD24" s="316" t="s">
        <v>36</v>
      </c>
      <c r="AE24" s="252"/>
      <c r="AF24" s="252"/>
      <c r="AG24" s="252"/>
      <c r="AH24" s="253"/>
      <c r="AI24" s="57"/>
      <c r="AJ24" s="29"/>
    </row>
    <row r="25" spans="2:36" s="26" customFormat="1" ht="21.75" customHeight="1">
      <c r="B25" s="27"/>
      <c r="C25" s="45"/>
      <c r="D25" s="169" t="s">
        <v>111</v>
      </c>
      <c r="E25" s="170"/>
      <c r="F25" s="170"/>
      <c r="G25" s="170"/>
      <c r="H25" s="170"/>
      <c r="I25" s="170"/>
      <c r="J25" s="170"/>
      <c r="K25" s="170"/>
      <c r="L25" s="171"/>
      <c r="M25" s="172">
        <v>926</v>
      </c>
      <c r="N25" s="190"/>
      <c r="O25" s="190"/>
      <c r="P25" s="190"/>
      <c r="Q25" s="191"/>
      <c r="R25" s="271"/>
      <c r="S25" s="272"/>
      <c r="T25" s="272"/>
      <c r="U25" s="272"/>
      <c r="V25" s="273"/>
      <c r="W25" s="172">
        <v>0</v>
      </c>
      <c r="X25" s="190"/>
      <c r="Y25" s="190"/>
      <c r="Z25" s="190"/>
      <c r="AA25" s="190"/>
      <c r="AB25" s="190"/>
      <c r="AC25" s="191"/>
      <c r="AD25" s="331"/>
      <c r="AE25" s="332"/>
      <c r="AF25" s="332"/>
      <c r="AG25" s="332"/>
      <c r="AH25" s="333"/>
      <c r="AI25" s="71"/>
      <c r="AJ25" s="45"/>
    </row>
    <row r="26" spans="2:36" s="26" customFormat="1" ht="9.75" customHeight="1" thickBot="1">
      <c r="B26" s="27"/>
      <c r="C26" s="53"/>
      <c r="D26" s="67"/>
      <c r="E26" s="67"/>
      <c r="F26" s="67"/>
      <c r="G26" s="67"/>
      <c r="H26" s="67"/>
      <c r="I26" s="67"/>
      <c r="J26" s="67"/>
      <c r="K26" s="67"/>
      <c r="L26" s="67"/>
      <c r="M26" s="40"/>
      <c r="N26" s="40"/>
      <c r="O26" s="40"/>
      <c r="P26" s="40"/>
      <c r="Q26" s="40"/>
      <c r="R26" s="69"/>
      <c r="S26" s="69"/>
      <c r="T26" s="69"/>
      <c r="U26" s="69"/>
      <c r="V26" s="69"/>
      <c r="W26" s="68"/>
      <c r="X26" s="40"/>
      <c r="Y26" s="40"/>
      <c r="Z26" s="40"/>
      <c r="AA26" s="40"/>
      <c r="AB26" s="40"/>
      <c r="AC26" s="40"/>
      <c r="AD26" s="70"/>
      <c r="AE26" s="70"/>
      <c r="AF26" s="70"/>
      <c r="AG26" s="70"/>
      <c r="AH26" s="70"/>
      <c r="AI26" s="41"/>
      <c r="AJ26" s="45"/>
    </row>
    <row r="27" spans="2:36" s="26" customFormat="1" ht="29.25" customHeight="1" thickTop="1">
      <c r="B27" s="27"/>
      <c r="C27" s="45"/>
      <c r="D27" s="238" t="s">
        <v>62</v>
      </c>
      <c r="E27" s="239"/>
      <c r="F27" s="239"/>
      <c r="G27" s="239"/>
      <c r="H27" s="267"/>
      <c r="I27" s="314" t="s">
        <v>90</v>
      </c>
      <c r="J27" s="308"/>
      <c r="K27" s="314" t="s">
        <v>55</v>
      </c>
      <c r="L27" s="315"/>
      <c r="M27" s="285" t="s">
        <v>94</v>
      </c>
      <c r="N27" s="199"/>
      <c r="O27" s="200"/>
      <c r="P27" s="286" t="s">
        <v>89</v>
      </c>
      <c r="Q27" s="287"/>
      <c r="R27" s="287"/>
      <c r="S27" s="288"/>
      <c r="T27" s="198" t="s">
        <v>91</v>
      </c>
      <c r="U27" s="199"/>
      <c r="V27" s="200"/>
      <c r="W27" s="198" t="s">
        <v>96</v>
      </c>
      <c r="X27" s="199"/>
      <c r="Y27" s="199"/>
      <c r="Z27" s="199"/>
      <c r="AA27" s="199"/>
      <c r="AB27" s="199"/>
      <c r="AC27" s="328"/>
      <c r="AD27" s="306" t="s">
        <v>97</v>
      </c>
      <c r="AE27" s="307"/>
      <c r="AF27" s="307"/>
      <c r="AG27" s="307"/>
      <c r="AH27" s="308"/>
      <c r="AI27" s="57"/>
      <c r="AJ27" s="29"/>
    </row>
    <row r="28" spans="2:36" s="26" customFormat="1" ht="21.75" customHeight="1" thickBot="1">
      <c r="B28" s="27"/>
      <c r="C28" s="45"/>
      <c r="D28" s="268"/>
      <c r="E28" s="269"/>
      <c r="F28" s="269"/>
      <c r="G28" s="269"/>
      <c r="H28" s="270"/>
      <c r="I28" s="299">
        <v>31</v>
      </c>
      <c r="J28" s="300"/>
      <c r="K28" s="293">
        <v>31</v>
      </c>
      <c r="L28" s="294"/>
      <c r="M28" s="313">
        <v>69800</v>
      </c>
      <c r="N28" s="196"/>
      <c r="O28" s="197"/>
      <c r="P28" s="279">
        <f>ROUND(M28*I28/K28,0)</f>
        <v>69800</v>
      </c>
      <c r="Q28" s="280"/>
      <c r="R28" s="280"/>
      <c r="S28" s="281"/>
      <c r="T28" s="279">
        <v>10000</v>
      </c>
      <c r="U28" s="280"/>
      <c r="V28" s="281"/>
      <c r="W28" s="279">
        <f>IF(P28-T28&lt;0,0,P28-T28)</f>
        <v>59800</v>
      </c>
      <c r="X28" s="280"/>
      <c r="Y28" s="280"/>
      <c r="Z28" s="280"/>
      <c r="AA28" s="280"/>
      <c r="AB28" s="280"/>
      <c r="AC28" s="305"/>
      <c r="AD28" s="318">
        <f>IF(W28&gt;Z30,Z30,W28)</f>
        <v>25000</v>
      </c>
      <c r="AE28" s="319"/>
      <c r="AF28" s="319"/>
      <c r="AG28" s="319"/>
      <c r="AH28" s="320"/>
      <c r="AI28" s="57"/>
      <c r="AJ28" s="29"/>
    </row>
    <row r="29" spans="2:36" s="26" customFormat="1" ht="29.25" customHeight="1" thickTop="1">
      <c r="B29" s="27"/>
      <c r="C29" s="45"/>
      <c r="D29" s="268"/>
      <c r="E29" s="269"/>
      <c r="F29" s="269"/>
      <c r="G29" s="269"/>
      <c r="H29" s="270"/>
      <c r="I29" s="301"/>
      <c r="J29" s="302"/>
      <c r="K29" s="295"/>
      <c r="L29" s="296"/>
      <c r="M29" s="285" t="s">
        <v>95</v>
      </c>
      <c r="N29" s="199"/>
      <c r="O29" s="200"/>
      <c r="P29" s="290" t="s">
        <v>98</v>
      </c>
      <c r="Q29" s="291"/>
      <c r="R29" s="291"/>
      <c r="S29" s="292"/>
      <c r="T29" s="198" t="s">
        <v>91</v>
      </c>
      <c r="U29" s="199"/>
      <c r="V29" s="200"/>
      <c r="W29" s="198" t="s">
        <v>92</v>
      </c>
      <c r="X29" s="199"/>
      <c r="Y29" s="200"/>
      <c r="Z29" s="286" t="s">
        <v>93</v>
      </c>
      <c r="AA29" s="287"/>
      <c r="AB29" s="287"/>
      <c r="AC29" s="327"/>
      <c r="AD29" s="321"/>
      <c r="AE29" s="322"/>
      <c r="AF29" s="322"/>
      <c r="AG29" s="322"/>
      <c r="AH29" s="323"/>
      <c r="AI29" s="57"/>
      <c r="AJ29" s="29"/>
    </row>
    <row r="30" spans="2:36" s="26" customFormat="1" ht="21.75" customHeight="1" thickBot="1">
      <c r="B30" s="27"/>
      <c r="C30" s="45"/>
      <c r="D30" s="271"/>
      <c r="E30" s="272"/>
      <c r="F30" s="272"/>
      <c r="G30" s="272"/>
      <c r="H30" s="273"/>
      <c r="I30" s="303"/>
      <c r="J30" s="304"/>
      <c r="K30" s="297"/>
      <c r="L30" s="298"/>
      <c r="M30" s="313">
        <v>35000</v>
      </c>
      <c r="N30" s="196"/>
      <c r="O30" s="197"/>
      <c r="P30" s="195"/>
      <c r="Q30" s="196"/>
      <c r="R30" s="196"/>
      <c r="S30" s="197"/>
      <c r="T30" s="195">
        <v>10000</v>
      </c>
      <c r="U30" s="196"/>
      <c r="V30" s="197"/>
      <c r="W30" s="195"/>
      <c r="X30" s="196"/>
      <c r="Y30" s="197"/>
      <c r="Z30" s="195">
        <f>SUM(M30:S30)-T30-W30</f>
        <v>25000</v>
      </c>
      <c r="AA30" s="196"/>
      <c r="AB30" s="196"/>
      <c r="AC30" s="289"/>
      <c r="AD30" s="324"/>
      <c r="AE30" s="325"/>
      <c r="AF30" s="325"/>
      <c r="AG30" s="325"/>
      <c r="AH30" s="326"/>
      <c r="AI30" s="28"/>
      <c r="AJ30" s="45"/>
    </row>
    <row r="31" spans="2:36" s="26" customFormat="1" ht="9.75" customHeight="1" thickBot="1" thickTop="1">
      <c r="B31" s="27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79"/>
      <c r="N31" s="79"/>
      <c r="O31" s="79"/>
      <c r="P31" s="79"/>
      <c r="Q31" s="79"/>
      <c r="R31" s="80"/>
      <c r="S31" s="101"/>
      <c r="T31" s="101"/>
      <c r="U31" s="101"/>
      <c r="V31" s="101"/>
      <c r="W31" s="79"/>
      <c r="X31" s="79"/>
      <c r="Y31" s="79"/>
      <c r="Z31" s="79"/>
      <c r="AA31" s="79"/>
      <c r="AB31" s="79"/>
      <c r="AC31" s="79"/>
      <c r="AD31" s="47"/>
      <c r="AE31" s="47"/>
      <c r="AF31" s="47"/>
      <c r="AG31" s="47"/>
      <c r="AH31" s="47"/>
      <c r="AI31" s="56"/>
      <c r="AJ31" s="29"/>
    </row>
    <row r="32" spans="2:36" s="26" customFormat="1" ht="9.75" customHeight="1" thickBot="1">
      <c r="B32" s="27"/>
      <c r="C32" s="28"/>
      <c r="D32" s="36"/>
      <c r="E32" s="36"/>
      <c r="F32" s="36"/>
      <c r="G32" s="36"/>
      <c r="H32" s="36"/>
      <c r="I32" s="36"/>
      <c r="J32" s="36"/>
      <c r="K32" s="36"/>
      <c r="L32" s="36"/>
      <c r="M32" s="40"/>
      <c r="N32" s="40"/>
      <c r="O32" s="40"/>
      <c r="P32" s="40"/>
      <c r="Q32" s="40"/>
      <c r="R32" s="36"/>
      <c r="S32" s="102"/>
      <c r="T32" s="102"/>
      <c r="U32" s="102"/>
      <c r="V32" s="102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29"/>
    </row>
    <row r="33" spans="2:36" s="26" customFormat="1" ht="9.75" customHeight="1">
      <c r="B33" s="27"/>
      <c r="C33" s="42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0"/>
      <c r="P33" s="50"/>
      <c r="Q33" s="50"/>
      <c r="R33" s="49"/>
      <c r="S33" s="103"/>
      <c r="T33" s="103"/>
      <c r="U33" s="103"/>
      <c r="V33" s="103"/>
      <c r="W33" s="50"/>
      <c r="X33" s="50"/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2"/>
      <c r="AJ33" s="29"/>
    </row>
    <row r="34" spans="2:36" s="26" customFormat="1" ht="39.75" customHeight="1">
      <c r="B34" s="27"/>
      <c r="C34" s="53"/>
      <c r="D34" s="162" t="s">
        <v>44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/>
      <c r="W34" s="181">
        <v>125716</v>
      </c>
      <c r="X34" s="182"/>
      <c r="Y34" s="182"/>
      <c r="Z34" s="182"/>
      <c r="AA34" s="182"/>
      <c r="AB34" s="182"/>
      <c r="AC34" s="183"/>
      <c r="AD34" s="264" t="s">
        <v>32</v>
      </c>
      <c r="AE34" s="265"/>
      <c r="AF34" s="265"/>
      <c r="AG34" s="265"/>
      <c r="AH34" s="266"/>
      <c r="AI34" s="57"/>
      <c r="AJ34" s="29"/>
    </row>
    <row r="35" spans="2:36" s="26" customFormat="1" ht="19.5" customHeight="1">
      <c r="B35" s="27"/>
      <c r="C35" s="53"/>
      <c r="D35" s="156" t="s">
        <v>112</v>
      </c>
      <c r="E35" s="157"/>
      <c r="F35" s="157"/>
      <c r="G35" s="157"/>
      <c r="H35" s="157"/>
      <c r="I35" s="157"/>
      <c r="J35" s="157"/>
      <c r="K35" s="157"/>
      <c r="L35" s="158"/>
      <c r="M35" s="162" t="s">
        <v>8</v>
      </c>
      <c r="N35" s="163"/>
      <c r="O35" s="163"/>
      <c r="P35" s="163"/>
      <c r="Q35" s="164"/>
      <c r="R35" s="165" t="s">
        <v>38</v>
      </c>
      <c r="S35" s="166"/>
      <c r="T35" s="166"/>
      <c r="U35" s="166"/>
      <c r="V35" s="167"/>
      <c r="W35" s="162" t="s">
        <v>31</v>
      </c>
      <c r="X35" s="163"/>
      <c r="Y35" s="163"/>
      <c r="Z35" s="163"/>
      <c r="AA35" s="163"/>
      <c r="AB35" s="163"/>
      <c r="AC35" s="164"/>
      <c r="AD35" s="175" t="s">
        <v>115</v>
      </c>
      <c r="AE35" s="176"/>
      <c r="AF35" s="176"/>
      <c r="AG35" s="176"/>
      <c r="AH35" s="177"/>
      <c r="AI35" s="58"/>
      <c r="AJ35" s="29"/>
    </row>
    <row r="36" spans="2:36" s="26" customFormat="1" ht="19.5" customHeight="1">
      <c r="B36" s="27"/>
      <c r="C36" s="53"/>
      <c r="D36" s="159"/>
      <c r="E36" s="160"/>
      <c r="F36" s="160"/>
      <c r="G36" s="160"/>
      <c r="H36" s="160"/>
      <c r="I36" s="160"/>
      <c r="J36" s="160"/>
      <c r="K36" s="160"/>
      <c r="L36" s="161"/>
      <c r="M36" s="181">
        <v>1040</v>
      </c>
      <c r="N36" s="182"/>
      <c r="O36" s="182"/>
      <c r="P36" s="182"/>
      <c r="Q36" s="183"/>
      <c r="R36" s="329">
        <v>11.6</v>
      </c>
      <c r="S36" s="168"/>
      <c r="T36" s="168"/>
      <c r="U36" s="168"/>
      <c r="V36" s="330"/>
      <c r="W36" s="181">
        <f>ROUNDDOWN(M36*R36,0)</f>
        <v>12064</v>
      </c>
      <c r="X36" s="182"/>
      <c r="Y36" s="182"/>
      <c r="Z36" s="182"/>
      <c r="AA36" s="182"/>
      <c r="AB36" s="182"/>
      <c r="AC36" s="183"/>
      <c r="AD36" s="178"/>
      <c r="AE36" s="179"/>
      <c r="AF36" s="179"/>
      <c r="AG36" s="179"/>
      <c r="AH36" s="180"/>
      <c r="AI36" s="58"/>
      <c r="AJ36" s="29"/>
    </row>
    <row r="37" spans="2:36" s="26" customFormat="1" ht="19.5" customHeight="1">
      <c r="B37" s="27"/>
      <c r="C37" s="53"/>
      <c r="D37" s="156" t="s">
        <v>113</v>
      </c>
      <c r="E37" s="157"/>
      <c r="F37" s="157"/>
      <c r="G37" s="157"/>
      <c r="H37" s="157"/>
      <c r="I37" s="157"/>
      <c r="J37" s="157"/>
      <c r="K37" s="157"/>
      <c r="L37" s="158"/>
      <c r="M37" s="162" t="s">
        <v>8</v>
      </c>
      <c r="N37" s="163"/>
      <c r="O37" s="163"/>
      <c r="P37" s="163"/>
      <c r="Q37" s="164"/>
      <c r="R37" s="165" t="s">
        <v>38</v>
      </c>
      <c r="S37" s="166"/>
      <c r="T37" s="166"/>
      <c r="U37" s="166"/>
      <c r="V37" s="167"/>
      <c r="W37" s="162" t="s">
        <v>31</v>
      </c>
      <c r="X37" s="163"/>
      <c r="Y37" s="163"/>
      <c r="Z37" s="163"/>
      <c r="AA37" s="163"/>
      <c r="AB37" s="163"/>
      <c r="AC37" s="164"/>
      <c r="AD37" s="175" t="s">
        <v>116</v>
      </c>
      <c r="AE37" s="176"/>
      <c r="AF37" s="176"/>
      <c r="AG37" s="176"/>
      <c r="AH37" s="177"/>
      <c r="AI37" s="58"/>
      <c r="AJ37" s="29"/>
    </row>
    <row r="38" spans="2:36" s="26" customFormat="1" ht="19.5" customHeight="1">
      <c r="B38" s="27"/>
      <c r="C38" s="53"/>
      <c r="D38" s="159"/>
      <c r="E38" s="160"/>
      <c r="F38" s="160"/>
      <c r="G38" s="160"/>
      <c r="H38" s="160"/>
      <c r="I38" s="160"/>
      <c r="J38" s="160"/>
      <c r="K38" s="160"/>
      <c r="L38" s="161"/>
      <c r="M38" s="181">
        <v>330</v>
      </c>
      <c r="N38" s="182"/>
      <c r="O38" s="182"/>
      <c r="P38" s="182"/>
      <c r="Q38" s="183"/>
      <c r="R38" s="329">
        <v>11.6</v>
      </c>
      <c r="S38" s="168"/>
      <c r="T38" s="168"/>
      <c r="U38" s="168"/>
      <c r="V38" s="330"/>
      <c r="W38" s="181">
        <f>ROUNDDOWN(M38*R38,0)</f>
        <v>3828</v>
      </c>
      <c r="X38" s="182"/>
      <c r="Y38" s="182"/>
      <c r="Z38" s="182"/>
      <c r="AA38" s="182"/>
      <c r="AB38" s="182"/>
      <c r="AC38" s="183"/>
      <c r="AD38" s="178"/>
      <c r="AE38" s="179"/>
      <c r="AF38" s="179"/>
      <c r="AG38" s="179"/>
      <c r="AH38" s="180"/>
      <c r="AI38" s="58"/>
      <c r="AJ38" s="29"/>
    </row>
    <row r="39" spans="2:36" s="26" customFormat="1" ht="19.5" customHeight="1">
      <c r="B39" s="27"/>
      <c r="C39" s="53"/>
      <c r="D39" s="156" t="s">
        <v>114</v>
      </c>
      <c r="E39" s="157"/>
      <c r="F39" s="157"/>
      <c r="G39" s="157"/>
      <c r="H39" s="157"/>
      <c r="I39" s="157"/>
      <c r="J39" s="157"/>
      <c r="K39" s="157"/>
      <c r="L39" s="158"/>
      <c r="M39" s="162" t="s">
        <v>8</v>
      </c>
      <c r="N39" s="163"/>
      <c r="O39" s="163"/>
      <c r="P39" s="163"/>
      <c r="Q39" s="164"/>
      <c r="R39" s="165" t="s">
        <v>38</v>
      </c>
      <c r="S39" s="166"/>
      <c r="T39" s="166"/>
      <c r="U39" s="166"/>
      <c r="V39" s="167"/>
      <c r="W39" s="162" t="s">
        <v>31</v>
      </c>
      <c r="X39" s="163"/>
      <c r="Y39" s="163"/>
      <c r="Z39" s="163"/>
      <c r="AA39" s="163"/>
      <c r="AB39" s="163"/>
      <c r="AC39" s="164"/>
      <c r="AD39" s="175" t="s">
        <v>117</v>
      </c>
      <c r="AE39" s="176"/>
      <c r="AF39" s="176"/>
      <c r="AG39" s="176"/>
      <c r="AH39" s="177"/>
      <c r="AI39" s="98"/>
      <c r="AJ39" s="29"/>
    </row>
    <row r="40" spans="2:36" s="26" customFormat="1" ht="19.5" customHeight="1">
      <c r="B40" s="27"/>
      <c r="C40" s="53"/>
      <c r="D40" s="159"/>
      <c r="E40" s="160"/>
      <c r="F40" s="160"/>
      <c r="G40" s="160"/>
      <c r="H40" s="160"/>
      <c r="I40" s="160"/>
      <c r="J40" s="160"/>
      <c r="K40" s="160"/>
      <c r="L40" s="161"/>
      <c r="M40" s="181">
        <v>995</v>
      </c>
      <c r="N40" s="182"/>
      <c r="O40" s="182"/>
      <c r="P40" s="182"/>
      <c r="Q40" s="183"/>
      <c r="R40" s="329">
        <v>11.6</v>
      </c>
      <c r="S40" s="168"/>
      <c r="T40" s="168"/>
      <c r="U40" s="168"/>
      <c r="V40" s="330"/>
      <c r="W40" s="181">
        <f>ROUNDDOWN(M40*R40,0)</f>
        <v>11542</v>
      </c>
      <c r="X40" s="182"/>
      <c r="Y40" s="182"/>
      <c r="Z40" s="182"/>
      <c r="AA40" s="182"/>
      <c r="AB40" s="182"/>
      <c r="AC40" s="183"/>
      <c r="AD40" s="178"/>
      <c r="AE40" s="179"/>
      <c r="AF40" s="179"/>
      <c r="AG40" s="179"/>
      <c r="AH40" s="180"/>
      <c r="AI40" s="98"/>
      <c r="AJ40" s="29"/>
    </row>
    <row r="41" spans="2:36" s="26" customFormat="1" ht="9.75" customHeight="1" thickBot="1">
      <c r="B41" s="27"/>
      <c r="C41" s="4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29"/>
    </row>
    <row r="42" spans="2:36" s="26" customFormat="1" ht="9.75" customHeight="1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</row>
    <row r="43" spans="2:36" s="26" customFormat="1" ht="7.5" customHeight="1" thickBo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2:36" s="26" customFormat="1" ht="21.75" customHeight="1" thickBot="1" thickTop="1">
      <c r="B44" s="27"/>
      <c r="C44" s="28"/>
      <c r="D44" s="28"/>
      <c r="E44" s="28"/>
      <c r="F44" s="28"/>
      <c r="G44" s="28"/>
      <c r="H44" s="66"/>
      <c r="I44" s="64" t="s">
        <v>105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282">
        <f>IF(W20-W21-W22-W23-W34+W36+W38&gt;=0,W20-W21-W22-W23-W34+W36+W38+W40,0)</f>
        <v>32228</v>
      </c>
      <c r="AA44" s="284"/>
      <c r="AB44" s="284"/>
      <c r="AC44" s="284"/>
      <c r="AD44" s="284"/>
      <c r="AE44" s="284"/>
      <c r="AF44" s="62" t="s">
        <v>13</v>
      </c>
      <c r="AG44" s="28"/>
      <c r="AH44" s="28"/>
      <c r="AI44" s="28"/>
      <c r="AJ44" s="29"/>
    </row>
    <row r="45" spans="2:36" s="26" customFormat="1" ht="21.75" customHeight="1" thickBot="1" thickTop="1">
      <c r="B45" s="27"/>
      <c r="C45" s="28"/>
      <c r="D45" s="28"/>
      <c r="E45" s="28"/>
      <c r="F45" s="28"/>
      <c r="G45" s="28"/>
      <c r="H45" s="104"/>
      <c r="I45" s="64" t="s">
        <v>45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282">
        <f>IF(W24-W36&gt;=0,W24-W36,0)</f>
        <v>18657</v>
      </c>
      <c r="AA45" s="284"/>
      <c r="AB45" s="284"/>
      <c r="AC45" s="284"/>
      <c r="AD45" s="284"/>
      <c r="AE45" s="284"/>
      <c r="AF45" s="61" t="s">
        <v>13</v>
      </c>
      <c r="AG45" s="28"/>
      <c r="AH45" s="28"/>
      <c r="AI45" s="28"/>
      <c r="AJ45" s="29"/>
    </row>
    <row r="46" spans="2:36" s="26" customFormat="1" ht="21.75" customHeight="1" thickBot="1" thickTop="1">
      <c r="B46" s="27"/>
      <c r="C46" s="28"/>
      <c r="D46" s="28"/>
      <c r="E46" s="28"/>
      <c r="F46" s="28"/>
      <c r="G46" s="28"/>
      <c r="H46" s="105"/>
      <c r="I46" s="64" t="s">
        <v>42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282">
        <f>W25</f>
        <v>0</v>
      </c>
      <c r="AA46" s="284"/>
      <c r="AB46" s="284"/>
      <c r="AC46" s="284"/>
      <c r="AD46" s="284"/>
      <c r="AE46" s="284"/>
      <c r="AF46" s="63" t="s">
        <v>13</v>
      </c>
      <c r="AG46" s="28"/>
      <c r="AH46" s="28"/>
      <c r="AI46" s="28"/>
      <c r="AJ46" s="29"/>
    </row>
    <row r="47" spans="2:36" s="26" customFormat="1" ht="21.75" customHeight="1" thickBot="1" thickTop="1">
      <c r="B47" s="27"/>
      <c r="C47" s="28"/>
      <c r="D47" s="28"/>
      <c r="E47" s="28"/>
      <c r="F47" s="28"/>
      <c r="G47" s="28"/>
      <c r="H47" s="105"/>
      <c r="I47" s="64" t="s">
        <v>46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282">
        <f>AD28</f>
        <v>25000</v>
      </c>
      <c r="AA47" s="283"/>
      <c r="AB47" s="283"/>
      <c r="AC47" s="283"/>
      <c r="AD47" s="283"/>
      <c r="AE47" s="283"/>
      <c r="AF47" s="63" t="s">
        <v>13</v>
      </c>
      <c r="AG47" s="28"/>
      <c r="AH47" s="28"/>
      <c r="AI47" s="28"/>
      <c r="AJ47" s="29"/>
    </row>
    <row r="48" spans="2:36" s="26" customFormat="1" ht="21.75" customHeight="1" thickBot="1" thickTop="1">
      <c r="B48" s="27"/>
      <c r="C48" s="28"/>
      <c r="D48" s="28"/>
      <c r="E48" s="28"/>
      <c r="F48" s="28"/>
      <c r="G48" s="28"/>
      <c r="H48" s="309" t="s">
        <v>47</v>
      </c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97"/>
      <c r="Y48" s="61"/>
      <c r="Z48" s="311">
        <f>SUM(Z44:AE47)</f>
        <v>75885</v>
      </c>
      <c r="AA48" s="312"/>
      <c r="AB48" s="312"/>
      <c r="AC48" s="312"/>
      <c r="AD48" s="312"/>
      <c r="AE48" s="312"/>
      <c r="AF48" s="63" t="s">
        <v>13</v>
      </c>
      <c r="AG48" s="28"/>
      <c r="AH48" s="28"/>
      <c r="AI48" s="28"/>
      <c r="AJ48" s="29"/>
    </row>
    <row r="49" spans="2:43" s="26" customFormat="1" ht="10.5" customHeight="1" thickTop="1">
      <c r="B49" s="37"/>
      <c r="C49" s="38"/>
      <c r="D49" s="38"/>
      <c r="E49" s="38"/>
      <c r="F49" s="38"/>
      <c r="G49" s="3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60"/>
      <c r="Y49" s="60"/>
      <c r="Z49" s="60"/>
      <c r="AA49" s="60"/>
      <c r="AB49" s="60"/>
      <c r="AC49" s="60"/>
      <c r="AD49" s="35"/>
      <c r="AE49" s="38"/>
      <c r="AF49" s="38"/>
      <c r="AG49" s="38"/>
      <c r="AH49" s="38"/>
      <c r="AI49" s="38"/>
      <c r="AJ49" s="39"/>
      <c r="AM49" s="20"/>
      <c r="AN49" s="20"/>
      <c r="AO49" s="20"/>
      <c r="AP49" s="20"/>
      <c r="AQ49" s="20"/>
    </row>
    <row r="50" spans="4:35" ht="13.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</sheetData>
  <sheetProtection/>
  <mergeCells count="116"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D9:I10"/>
    <mergeCell ref="J9:J10"/>
    <mergeCell ref="K9:K10"/>
    <mergeCell ref="L9:L10"/>
    <mergeCell ref="M9:M10"/>
    <mergeCell ref="N9:N10"/>
    <mergeCell ref="P9:P10"/>
    <mergeCell ref="Q9:Q10"/>
    <mergeCell ref="R9:R10"/>
    <mergeCell ref="S9:S10"/>
    <mergeCell ref="U9:X9"/>
    <mergeCell ref="U10:X14"/>
    <mergeCell ref="Y10:AH13"/>
    <mergeCell ref="D11:I11"/>
    <mergeCell ref="J11:S12"/>
    <mergeCell ref="D12:I12"/>
    <mergeCell ref="D13:I13"/>
    <mergeCell ref="D14:E14"/>
    <mergeCell ref="F14:S14"/>
    <mergeCell ref="Y14:AA14"/>
    <mergeCell ref="AB14:AH14"/>
    <mergeCell ref="O9:O10"/>
    <mergeCell ref="D15:E15"/>
    <mergeCell ref="F15:S15"/>
    <mergeCell ref="D19:L20"/>
    <mergeCell ref="M19:Q19"/>
    <mergeCell ref="R19:V19"/>
    <mergeCell ref="W19:AC19"/>
    <mergeCell ref="AD19:AH20"/>
    <mergeCell ref="M20:Q20"/>
    <mergeCell ref="R20:V25"/>
    <mergeCell ref="W20:AC20"/>
    <mergeCell ref="D21:L21"/>
    <mergeCell ref="M21:Q21"/>
    <mergeCell ref="W21:AC21"/>
    <mergeCell ref="AD21:AH23"/>
    <mergeCell ref="D22:L22"/>
    <mergeCell ref="M22:Q22"/>
    <mergeCell ref="W22:AC22"/>
    <mergeCell ref="D23:L23"/>
    <mergeCell ref="M23:Q23"/>
    <mergeCell ref="W23:AC23"/>
    <mergeCell ref="D24:L24"/>
    <mergeCell ref="M24:Q24"/>
    <mergeCell ref="W24:AC24"/>
    <mergeCell ref="AD24:AH25"/>
    <mergeCell ref="D25:L25"/>
    <mergeCell ref="M25:Q25"/>
    <mergeCell ref="W25:AC25"/>
    <mergeCell ref="D27:H30"/>
    <mergeCell ref="I27:J27"/>
    <mergeCell ref="K27:L27"/>
    <mergeCell ref="M27:O27"/>
    <mergeCell ref="P27:S27"/>
    <mergeCell ref="T27:V27"/>
    <mergeCell ref="W27:AC27"/>
    <mergeCell ref="AD27:AH27"/>
    <mergeCell ref="I28:J30"/>
    <mergeCell ref="K28:L30"/>
    <mergeCell ref="M28:O28"/>
    <mergeCell ref="P28:S28"/>
    <mergeCell ref="T28:V28"/>
    <mergeCell ref="W28:AC28"/>
    <mergeCell ref="AD28:AH30"/>
    <mergeCell ref="M29:O29"/>
    <mergeCell ref="P29:S29"/>
    <mergeCell ref="T29:V29"/>
    <mergeCell ref="W29:Y29"/>
    <mergeCell ref="Z29:AC29"/>
    <mergeCell ref="M30:O30"/>
    <mergeCell ref="P30:S30"/>
    <mergeCell ref="T30:V30"/>
    <mergeCell ref="W30:Y30"/>
    <mergeCell ref="Z30:AC30"/>
    <mergeCell ref="D34:V34"/>
    <mergeCell ref="W34:AC34"/>
    <mergeCell ref="AD34:AH34"/>
    <mergeCell ref="D35:L36"/>
    <mergeCell ref="M35:Q35"/>
    <mergeCell ref="R35:V35"/>
    <mergeCell ref="W35:AC35"/>
    <mergeCell ref="AD35:AH36"/>
    <mergeCell ref="M36:Q36"/>
    <mergeCell ref="R36:V36"/>
    <mergeCell ref="W36:AC36"/>
    <mergeCell ref="D37:L38"/>
    <mergeCell ref="M37:Q37"/>
    <mergeCell ref="R37:V37"/>
    <mergeCell ref="W37:AC37"/>
    <mergeCell ref="AD37:AH38"/>
    <mergeCell ref="M38:Q38"/>
    <mergeCell ref="R38:V38"/>
    <mergeCell ref="W38:AC38"/>
    <mergeCell ref="D39:L40"/>
    <mergeCell ref="M39:Q39"/>
    <mergeCell ref="R39:V39"/>
    <mergeCell ref="W39:AC39"/>
    <mergeCell ref="AD39:AH40"/>
    <mergeCell ref="M40:Q40"/>
    <mergeCell ref="R40:V40"/>
    <mergeCell ref="W40:AC40"/>
    <mergeCell ref="Z44:AE44"/>
    <mergeCell ref="Z45:AE45"/>
    <mergeCell ref="Z46:AE46"/>
    <mergeCell ref="Z47:AE47"/>
    <mergeCell ref="H48:W48"/>
    <mergeCell ref="Z48:AE48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2:AJ38"/>
  <sheetViews>
    <sheetView zoomScalePageLayoutView="0" workbookViewId="0" topLeftCell="A19">
      <selection activeCell="K30" sqref="K30"/>
    </sheetView>
  </sheetViews>
  <sheetFormatPr defaultColWidth="9.00390625" defaultRowHeight="13.5"/>
  <cols>
    <col min="1" max="1" width="1.37890625" style="20" customWidth="1"/>
    <col min="2" max="8" width="2.625" style="20" customWidth="1"/>
    <col min="9" max="9" width="3.50390625" style="20" customWidth="1"/>
    <col min="10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41" t="s">
        <v>34</v>
      </c>
      <c r="AC3" s="142"/>
      <c r="AD3" s="142"/>
      <c r="AE3" s="142"/>
      <c r="AF3" s="142"/>
      <c r="AG3" s="142"/>
      <c r="AH3" s="143"/>
      <c r="AI3" s="99"/>
      <c r="AJ3" s="100"/>
    </row>
    <row r="4" spans="2:36" ht="33.75" customHeight="1">
      <c r="B4" s="204" t="s">
        <v>87</v>
      </c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/>
    </row>
    <row r="5" spans="2:36" s="26" customFormat="1" ht="13.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28"/>
      <c r="W6" s="28"/>
      <c r="X6" s="28"/>
      <c r="Y6" s="238" t="s">
        <v>3</v>
      </c>
      <c r="Z6" s="267"/>
      <c r="AA6" s="355"/>
      <c r="AB6" s="357"/>
      <c r="AC6" s="238" t="s">
        <v>4</v>
      </c>
      <c r="AD6" s="267"/>
      <c r="AE6" s="355"/>
      <c r="AF6" s="359"/>
      <c r="AG6" s="238" t="s">
        <v>25</v>
      </c>
      <c r="AH6" s="267"/>
      <c r="AI6" s="36"/>
      <c r="AJ6" s="30"/>
    </row>
    <row r="7" spans="2:36" s="26" customFormat="1" ht="12.7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8"/>
      <c r="W7" s="28"/>
      <c r="X7" s="28"/>
      <c r="Y7" s="271"/>
      <c r="Z7" s="273"/>
      <c r="AA7" s="356"/>
      <c r="AB7" s="358"/>
      <c r="AC7" s="271"/>
      <c r="AD7" s="273"/>
      <c r="AE7" s="356"/>
      <c r="AF7" s="360"/>
      <c r="AG7" s="271"/>
      <c r="AH7" s="273"/>
      <c r="AI7" s="36"/>
      <c r="AJ7" s="30"/>
    </row>
    <row r="8" spans="2:36" s="26" customFormat="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22.5" customHeight="1">
      <c r="B9" s="27"/>
      <c r="C9" s="29"/>
      <c r="D9" s="361" t="s">
        <v>63</v>
      </c>
      <c r="E9" s="362"/>
      <c r="F9" s="362"/>
      <c r="G9" s="362"/>
      <c r="H9" s="362"/>
      <c r="I9" s="363" t="s">
        <v>64</v>
      </c>
      <c r="J9" s="131"/>
      <c r="K9" s="131"/>
      <c r="L9" s="131"/>
      <c r="M9" s="131"/>
      <c r="N9" s="132"/>
      <c r="O9" s="162" t="s">
        <v>65</v>
      </c>
      <c r="P9" s="131"/>
      <c r="Q9" s="131"/>
      <c r="R9" s="131"/>
      <c r="S9" s="132"/>
      <c r="T9" s="31"/>
      <c r="U9" s="162" t="s">
        <v>17</v>
      </c>
      <c r="V9" s="163"/>
      <c r="W9" s="163"/>
      <c r="X9" s="164"/>
      <c r="Y9" s="32" t="s">
        <v>18</v>
      </c>
      <c r="Z9" s="33" t="s">
        <v>18</v>
      </c>
      <c r="AA9" s="33" t="s">
        <v>18</v>
      </c>
      <c r="AB9" s="33" t="s">
        <v>18</v>
      </c>
      <c r="AC9" s="33" t="s">
        <v>18</v>
      </c>
      <c r="AD9" s="33" t="s">
        <v>18</v>
      </c>
      <c r="AE9" s="33" t="s">
        <v>18</v>
      </c>
      <c r="AF9" s="33" t="s">
        <v>18</v>
      </c>
      <c r="AG9" s="33" t="s">
        <v>18</v>
      </c>
      <c r="AH9" s="34" t="s">
        <v>51</v>
      </c>
      <c r="AI9" s="59"/>
      <c r="AJ9" s="29"/>
    </row>
    <row r="10" spans="2:36" s="26" customFormat="1" ht="22.5" customHeight="1">
      <c r="B10" s="27"/>
      <c r="C10" s="29"/>
      <c r="D10" s="364" t="s">
        <v>67</v>
      </c>
      <c r="E10" s="365"/>
      <c r="F10" s="365"/>
      <c r="G10" s="365"/>
      <c r="H10" s="366"/>
      <c r="I10" s="81"/>
      <c r="J10" s="82" t="s">
        <v>4</v>
      </c>
      <c r="K10" s="82"/>
      <c r="L10" s="82" t="s">
        <v>1</v>
      </c>
      <c r="M10" s="82"/>
      <c r="N10" s="83" t="s">
        <v>0</v>
      </c>
      <c r="O10" s="367"/>
      <c r="P10" s="368"/>
      <c r="Q10" s="368"/>
      <c r="R10" s="368"/>
      <c r="S10" s="83" t="s">
        <v>0</v>
      </c>
      <c r="T10" s="31"/>
      <c r="U10" s="369" t="s">
        <v>6</v>
      </c>
      <c r="V10" s="370"/>
      <c r="W10" s="370"/>
      <c r="X10" s="371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31"/>
      <c r="AJ10" s="30"/>
    </row>
    <row r="11" spans="2:36" s="26" customFormat="1" ht="22.5" customHeight="1">
      <c r="B11" s="27"/>
      <c r="C11" s="29"/>
      <c r="D11" s="364" t="s">
        <v>70</v>
      </c>
      <c r="E11" s="365"/>
      <c r="F11" s="365"/>
      <c r="G11" s="365"/>
      <c r="H11" s="366"/>
      <c r="I11" s="81"/>
      <c r="J11" s="82" t="s">
        <v>4</v>
      </c>
      <c r="K11" s="82"/>
      <c r="L11" s="82" t="s">
        <v>1</v>
      </c>
      <c r="M11" s="82"/>
      <c r="N11" s="83" t="s">
        <v>0</v>
      </c>
      <c r="O11" s="367"/>
      <c r="P11" s="368"/>
      <c r="Q11" s="368"/>
      <c r="R11" s="368"/>
      <c r="S11" s="73" t="s">
        <v>0</v>
      </c>
      <c r="T11" s="31"/>
      <c r="U11" s="372"/>
      <c r="V11" s="373"/>
      <c r="W11" s="373"/>
      <c r="X11" s="374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31"/>
      <c r="AJ11" s="30"/>
    </row>
    <row r="12" spans="2:36" s="26" customFormat="1" ht="22.5" customHeight="1" thickBot="1">
      <c r="B12" s="27"/>
      <c r="C12" s="29"/>
      <c r="D12" s="364"/>
      <c r="E12" s="365"/>
      <c r="F12" s="365"/>
      <c r="G12" s="365"/>
      <c r="H12" s="366"/>
      <c r="I12" s="84" t="s">
        <v>73</v>
      </c>
      <c r="J12" s="85" t="s">
        <v>4</v>
      </c>
      <c r="K12" s="85"/>
      <c r="L12" s="85" t="s">
        <v>1</v>
      </c>
      <c r="M12" s="85"/>
      <c r="N12" s="86" t="s">
        <v>0</v>
      </c>
      <c r="O12" s="367"/>
      <c r="P12" s="368"/>
      <c r="Q12" s="368"/>
      <c r="R12" s="368"/>
      <c r="S12" s="77" t="s">
        <v>0</v>
      </c>
      <c r="T12" s="31"/>
      <c r="U12" s="372"/>
      <c r="V12" s="373"/>
      <c r="W12" s="373"/>
      <c r="X12" s="374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31"/>
      <c r="AJ12" s="30"/>
    </row>
    <row r="13" spans="2:36" s="26" customFormat="1" ht="22.5" customHeight="1" thickBot="1">
      <c r="B13" s="27"/>
      <c r="C13" s="28"/>
      <c r="D13" s="78"/>
      <c r="E13" s="78"/>
      <c r="F13" s="78"/>
      <c r="G13" s="78"/>
      <c r="H13" s="78"/>
      <c r="I13" s="87"/>
      <c r="J13" s="88"/>
      <c r="K13" s="88" t="s">
        <v>54</v>
      </c>
      <c r="L13" s="88"/>
      <c r="M13" s="88"/>
      <c r="N13" s="89"/>
      <c r="O13" s="378">
        <f>SUM(O10:R12)</f>
        <v>0</v>
      </c>
      <c r="P13" s="379"/>
      <c r="Q13" s="379"/>
      <c r="R13" s="379"/>
      <c r="S13" s="89" t="s">
        <v>0</v>
      </c>
      <c r="T13" s="31"/>
      <c r="U13" s="372"/>
      <c r="V13" s="373"/>
      <c r="W13" s="373"/>
      <c r="X13" s="374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31"/>
      <c r="AJ13" s="30"/>
    </row>
    <row r="14" spans="2:36" s="26" customFormat="1" ht="22.5" customHeight="1">
      <c r="B14" s="27"/>
      <c r="C14" s="28"/>
      <c r="D14" s="78"/>
      <c r="E14" s="78"/>
      <c r="F14" s="78"/>
      <c r="G14" s="78"/>
      <c r="H14" s="78"/>
      <c r="I14" s="7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75"/>
      <c r="V14" s="376"/>
      <c r="W14" s="376"/>
      <c r="X14" s="377"/>
      <c r="Y14" s="162" t="s">
        <v>7</v>
      </c>
      <c r="Z14" s="163"/>
      <c r="AA14" s="164"/>
      <c r="AB14" s="162" t="s">
        <v>124</v>
      </c>
      <c r="AC14" s="163"/>
      <c r="AD14" s="163"/>
      <c r="AE14" s="163"/>
      <c r="AF14" s="163"/>
      <c r="AG14" s="163"/>
      <c r="AH14" s="164"/>
      <c r="AI14" s="36"/>
      <c r="AJ14" s="29"/>
    </row>
    <row r="15" spans="2:36" s="26" customFormat="1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s="26" customFormat="1" ht="15" customHeight="1" thickBo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9.75" customHeight="1">
      <c r="B17" s="27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29"/>
    </row>
    <row r="18" spans="2:36" s="26" customFormat="1" ht="19.5" customHeight="1">
      <c r="B18" s="27"/>
      <c r="C18" s="45"/>
      <c r="D18" s="184" t="s">
        <v>37</v>
      </c>
      <c r="E18" s="274"/>
      <c r="F18" s="274"/>
      <c r="G18" s="274"/>
      <c r="H18" s="274"/>
      <c r="I18" s="274"/>
      <c r="J18" s="274"/>
      <c r="K18" s="274"/>
      <c r="L18" s="275"/>
      <c r="M18" s="162" t="s">
        <v>30</v>
      </c>
      <c r="N18" s="163"/>
      <c r="O18" s="163"/>
      <c r="P18" s="163"/>
      <c r="Q18" s="164"/>
      <c r="R18" s="162" t="s">
        <v>54</v>
      </c>
      <c r="S18" s="163"/>
      <c r="T18" s="163"/>
      <c r="U18" s="163"/>
      <c r="V18" s="164"/>
      <c r="W18" s="162" t="s">
        <v>31</v>
      </c>
      <c r="X18" s="163"/>
      <c r="Y18" s="163"/>
      <c r="Z18" s="163"/>
      <c r="AA18" s="163"/>
      <c r="AB18" s="163"/>
      <c r="AC18" s="164"/>
      <c r="AD18" s="184" t="s">
        <v>75</v>
      </c>
      <c r="AE18" s="185"/>
      <c r="AF18" s="185"/>
      <c r="AG18" s="185"/>
      <c r="AH18" s="186"/>
      <c r="AI18" s="57"/>
      <c r="AJ18" s="29"/>
    </row>
    <row r="19" spans="2:36" s="26" customFormat="1" ht="24.75" customHeight="1">
      <c r="B19" s="27"/>
      <c r="C19" s="45"/>
      <c r="D19" s="276"/>
      <c r="E19" s="277"/>
      <c r="F19" s="277"/>
      <c r="G19" s="277"/>
      <c r="H19" s="277"/>
      <c r="I19" s="277"/>
      <c r="J19" s="277"/>
      <c r="K19" s="277"/>
      <c r="L19" s="278"/>
      <c r="M19" s="181">
        <v>0</v>
      </c>
      <c r="N19" s="383"/>
      <c r="O19" s="383"/>
      <c r="P19" s="383"/>
      <c r="Q19" s="384"/>
      <c r="R19" s="367">
        <f>O13</f>
        <v>0</v>
      </c>
      <c r="S19" s="117"/>
      <c r="T19" s="117"/>
      <c r="U19" s="117"/>
      <c r="V19" s="118"/>
      <c r="W19" s="181">
        <f>M19*R19</f>
        <v>0</v>
      </c>
      <c r="X19" s="182"/>
      <c r="Y19" s="182"/>
      <c r="Z19" s="182"/>
      <c r="AA19" s="182"/>
      <c r="AB19" s="182"/>
      <c r="AC19" s="183"/>
      <c r="AD19" s="192"/>
      <c r="AE19" s="193"/>
      <c r="AF19" s="193"/>
      <c r="AG19" s="193"/>
      <c r="AH19" s="194"/>
      <c r="AI19" s="57"/>
      <c r="AJ19" s="29"/>
    </row>
    <row r="20" spans="2:36" s="26" customFormat="1" ht="33" customHeight="1">
      <c r="B20" s="27"/>
      <c r="C20" s="45"/>
      <c r="D20" s="74" t="s">
        <v>76</v>
      </c>
      <c r="E20" s="69"/>
      <c r="F20" s="69"/>
      <c r="G20" s="69"/>
      <c r="H20" s="69"/>
      <c r="I20" s="69"/>
      <c r="J20" s="69"/>
      <c r="K20" s="69"/>
      <c r="L20" s="75"/>
      <c r="M20" s="181">
        <v>1560</v>
      </c>
      <c r="N20" s="383"/>
      <c r="O20" s="383"/>
      <c r="P20" s="383"/>
      <c r="Q20" s="384"/>
      <c r="R20" s="119"/>
      <c r="S20" s="120"/>
      <c r="T20" s="120"/>
      <c r="U20" s="120"/>
      <c r="V20" s="121"/>
      <c r="W20" s="181">
        <f>M20*R19</f>
        <v>0</v>
      </c>
      <c r="X20" s="182"/>
      <c r="Y20" s="182"/>
      <c r="Z20" s="182"/>
      <c r="AA20" s="182"/>
      <c r="AB20" s="182"/>
      <c r="AC20" s="183"/>
      <c r="AD20" s="192"/>
      <c r="AE20" s="193"/>
      <c r="AF20" s="193"/>
      <c r="AG20" s="193"/>
      <c r="AH20" s="194"/>
      <c r="AI20" s="57"/>
      <c r="AJ20" s="29"/>
    </row>
    <row r="21" spans="2:36" s="26" customFormat="1" ht="33" customHeight="1">
      <c r="B21" s="27"/>
      <c r="C21" s="45"/>
      <c r="D21" s="169" t="s">
        <v>77</v>
      </c>
      <c r="E21" s="170"/>
      <c r="F21" s="170"/>
      <c r="G21" s="170"/>
      <c r="H21" s="170"/>
      <c r="I21" s="170"/>
      <c r="J21" s="170"/>
      <c r="K21" s="170"/>
      <c r="L21" s="171"/>
      <c r="M21" s="181">
        <v>260</v>
      </c>
      <c r="N21" s="383"/>
      <c r="O21" s="383"/>
      <c r="P21" s="383"/>
      <c r="Q21" s="384"/>
      <c r="R21" s="119"/>
      <c r="S21" s="385"/>
      <c r="T21" s="385"/>
      <c r="U21" s="385"/>
      <c r="V21" s="121"/>
      <c r="W21" s="181">
        <f>M21*R19</f>
        <v>0</v>
      </c>
      <c r="X21" s="182"/>
      <c r="Y21" s="182"/>
      <c r="Z21" s="182"/>
      <c r="AA21" s="182"/>
      <c r="AB21" s="182"/>
      <c r="AC21" s="183"/>
      <c r="AD21" s="192"/>
      <c r="AE21" s="193"/>
      <c r="AF21" s="193"/>
      <c r="AG21" s="193"/>
      <c r="AH21" s="194"/>
      <c r="AI21" s="71"/>
      <c r="AJ21" s="45"/>
    </row>
    <row r="22" spans="2:36" s="26" customFormat="1" ht="33" customHeight="1">
      <c r="B22" s="27"/>
      <c r="C22" s="45"/>
      <c r="D22" s="169" t="s">
        <v>78</v>
      </c>
      <c r="E22" s="386"/>
      <c r="F22" s="386"/>
      <c r="G22" s="386"/>
      <c r="H22" s="386"/>
      <c r="I22" s="386"/>
      <c r="J22" s="386"/>
      <c r="K22" s="386"/>
      <c r="L22" s="387"/>
      <c r="M22" s="181">
        <v>926</v>
      </c>
      <c r="N22" s="383"/>
      <c r="O22" s="383"/>
      <c r="P22" s="383"/>
      <c r="Q22" s="384"/>
      <c r="R22" s="122"/>
      <c r="S22" s="123"/>
      <c r="T22" s="123"/>
      <c r="U22" s="123"/>
      <c r="V22" s="124"/>
      <c r="W22" s="181">
        <f>M22*R19</f>
        <v>0</v>
      </c>
      <c r="X22" s="182"/>
      <c r="Y22" s="182"/>
      <c r="Z22" s="182"/>
      <c r="AA22" s="182"/>
      <c r="AB22" s="182"/>
      <c r="AC22" s="183"/>
      <c r="AD22" s="380"/>
      <c r="AE22" s="381"/>
      <c r="AF22" s="381"/>
      <c r="AG22" s="381"/>
      <c r="AH22" s="382"/>
      <c r="AI22" s="71"/>
      <c r="AJ22" s="45"/>
    </row>
    <row r="23" spans="2:36" s="26" customFormat="1" ht="9.75" customHeight="1" thickBot="1">
      <c r="B23" s="27"/>
      <c r="C23" s="53"/>
      <c r="D23" s="67"/>
      <c r="E23" s="67"/>
      <c r="F23" s="67"/>
      <c r="G23" s="67"/>
      <c r="H23" s="67"/>
      <c r="I23" s="67"/>
      <c r="J23" s="67"/>
      <c r="K23" s="67"/>
      <c r="L23" s="67"/>
      <c r="M23" s="40"/>
      <c r="N23" s="40"/>
      <c r="O23" s="40"/>
      <c r="P23" s="40"/>
      <c r="Q23" s="40"/>
      <c r="R23" s="76"/>
      <c r="S23" s="76"/>
      <c r="T23" s="76"/>
      <c r="U23" s="76"/>
      <c r="V23" s="76"/>
      <c r="W23" s="90"/>
      <c r="X23" s="40"/>
      <c r="Y23" s="40"/>
      <c r="Z23" s="40"/>
      <c r="AA23" s="40"/>
      <c r="AB23" s="40"/>
      <c r="AC23" s="40"/>
      <c r="AD23" s="70"/>
      <c r="AE23" s="70"/>
      <c r="AF23" s="70"/>
      <c r="AG23" s="70"/>
      <c r="AH23" s="70"/>
      <c r="AI23" s="41"/>
      <c r="AJ23" s="45"/>
    </row>
    <row r="24" spans="2:36" s="26" customFormat="1" ht="37.5" customHeight="1" thickTop="1">
      <c r="B24" s="27"/>
      <c r="C24" s="45"/>
      <c r="D24" s="72"/>
      <c r="E24" s="67"/>
      <c r="F24" s="67"/>
      <c r="G24" s="67"/>
      <c r="H24" s="67"/>
      <c r="I24" s="165" t="s">
        <v>54</v>
      </c>
      <c r="J24" s="388"/>
      <c r="K24" s="389" t="s">
        <v>55</v>
      </c>
      <c r="L24" s="390"/>
      <c r="M24" s="391" t="s">
        <v>56</v>
      </c>
      <c r="N24" s="392"/>
      <c r="O24" s="392"/>
      <c r="P24" s="393" t="s">
        <v>57</v>
      </c>
      <c r="Q24" s="392"/>
      <c r="R24" s="392"/>
      <c r="S24" s="394"/>
      <c r="T24" s="391" t="s">
        <v>58</v>
      </c>
      <c r="U24" s="392"/>
      <c r="V24" s="392"/>
      <c r="W24" s="395" t="s">
        <v>59</v>
      </c>
      <c r="X24" s="396"/>
      <c r="Y24" s="397"/>
      <c r="Z24" s="286" t="s">
        <v>60</v>
      </c>
      <c r="AA24" s="287"/>
      <c r="AB24" s="287"/>
      <c r="AC24" s="327"/>
      <c r="AD24" s="398" t="s">
        <v>61</v>
      </c>
      <c r="AE24" s="399"/>
      <c r="AF24" s="399"/>
      <c r="AG24" s="399"/>
      <c r="AH24" s="400"/>
      <c r="AI24" s="57"/>
      <c r="AJ24" s="29"/>
    </row>
    <row r="25" spans="2:36" s="26" customFormat="1" ht="24.75" customHeight="1">
      <c r="B25" s="27"/>
      <c r="C25" s="45"/>
      <c r="D25" s="401" t="s">
        <v>79</v>
      </c>
      <c r="E25" s="402"/>
      <c r="F25" s="407" t="s">
        <v>80</v>
      </c>
      <c r="G25" s="386"/>
      <c r="H25" s="387"/>
      <c r="I25" s="408">
        <v>0</v>
      </c>
      <c r="J25" s="132"/>
      <c r="K25" s="116">
        <v>31</v>
      </c>
      <c r="L25" s="117"/>
      <c r="M25" s="409">
        <v>0</v>
      </c>
      <c r="N25" s="117"/>
      <c r="O25" s="117"/>
      <c r="P25" s="181">
        <f>ROUND(M25*I25/K25,0)</f>
        <v>0</v>
      </c>
      <c r="Q25" s="182"/>
      <c r="R25" s="182"/>
      <c r="S25" s="413"/>
      <c r="T25" s="414">
        <v>0</v>
      </c>
      <c r="U25" s="131"/>
      <c r="V25" s="131"/>
      <c r="W25" s="415">
        <v>0</v>
      </c>
      <c r="X25" s="416"/>
      <c r="Y25" s="417"/>
      <c r="Z25" s="181">
        <f>ROUND(T25*I25/K25,0)+W25</f>
        <v>0</v>
      </c>
      <c r="AA25" s="131"/>
      <c r="AB25" s="131"/>
      <c r="AC25" s="418"/>
      <c r="AD25" s="419">
        <f>MIN(P25,Z25)</f>
        <v>0</v>
      </c>
      <c r="AE25" s="420"/>
      <c r="AF25" s="420"/>
      <c r="AG25" s="420"/>
      <c r="AH25" s="421"/>
      <c r="AI25" s="57"/>
      <c r="AJ25" s="29"/>
    </row>
    <row r="26" spans="2:36" s="26" customFormat="1" ht="24" customHeight="1">
      <c r="B26" s="27"/>
      <c r="C26" s="45"/>
      <c r="D26" s="403"/>
      <c r="E26" s="404"/>
      <c r="F26" s="407" t="s">
        <v>81</v>
      </c>
      <c r="G26" s="386"/>
      <c r="H26" s="387"/>
      <c r="I26" s="408">
        <v>0</v>
      </c>
      <c r="J26" s="132"/>
      <c r="K26" s="119"/>
      <c r="L26" s="120"/>
      <c r="M26" s="410"/>
      <c r="N26" s="385"/>
      <c r="O26" s="385"/>
      <c r="P26" s="181">
        <f>ROUND(M25*I26/K25,0)</f>
        <v>0</v>
      </c>
      <c r="Q26" s="182"/>
      <c r="R26" s="182"/>
      <c r="S26" s="413"/>
      <c r="T26" s="414">
        <v>0</v>
      </c>
      <c r="U26" s="386"/>
      <c r="V26" s="386"/>
      <c r="W26" s="422">
        <v>0</v>
      </c>
      <c r="X26" s="423"/>
      <c r="Y26" s="424"/>
      <c r="Z26" s="181">
        <f>ROUND(T26*I26/K25,0)</f>
        <v>0</v>
      </c>
      <c r="AA26" s="131"/>
      <c r="AB26" s="131"/>
      <c r="AC26" s="418"/>
      <c r="AD26" s="419">
        <f>MIN(P26,Z26)</f>
        <v>0</v>
      </c>
      <c r="AE26" s="420"/>
      <c r="AF26" s="420"/>
      <c r="AG26" s="420"/>
      <c r="AH26" s="421"/>
      <c r="AI26" s="71"/>
      <c r="AJ26" s="45"/>
    </row>
    <row r="27" spans="2:36" s="26" customFormat="1" ht="24" customHeight="1">
      <c r="B27" s="27"/>
      <c r="C27" s="45"/>
      <c r="D27" s="403"/>
      <c r="E27" s="404"/>
      <c r="F27" s="407" t="s">
        <v>82</v>
      </c>
      <c r="G27" s="386"/>
      <c r="H27" s="387"/>
      <c r="I27" s="408">
        <v>0</v>
      </c>
      <c r="J27" s="132"/>
      <c r="K27" s="119"/>
      <c r="L27" s="120"/>
      <c r="M27" s="410"/>
      <c r="N27" s="385"/>
      <c r="O27" s="385"/>
      <c r="P27" s="181">
        <f>ROUND(M25*I27/K25,0)</f>
        <v>0</v>
      </c>
      <c r="Q27" s="182"/>
      <c r="R27" s="182"/>
      <c r="S27" s="413"/>
      <c r="T27" s="414">
        <v>0</v>
      </c>
      <c r="U27" s="386"/>
      <c r="V27" s="386"/>
      <c r="W27" s="422">
        <v>0</v>
      </c>
      <c r="X27" s="423"/>
      <c r="Y27" s="424"/>
      <c r="Z27" s="181">
        <f>ROUND(T27*I27/K25,0)</f>
        <v>0</v>
      </c>
      <c r="AA27" s="131"/>
      <c r="AB27" s="131"/>
      <c r="AC27" s="418"/>
      <c r="AD27" s="419">
        <f>MIN(P27,Z27)</f>
        <v>0</v>
      </c>
      <c r="AE27" s="420"/>
      <c r="AF27" s="420"/>
      <c r="AG27" s="420"/>
      <c r="AH27" s="421"/>
      <c r="AI27" s="71"/>
      <c r="AJ27" s="45"/>
    </row>
    <row r="28" spans="2:36" s="26" customFormat="1" ht="24" customHeight="1">
      <c r="B28" s="27"/>
      <c r="C28" s="45"/>
      <c r="D28" s="403"/>
      <c r="E28" s="404"/>
      <c r="F28" s="407"/>
      <c r="G28" s="386"/>
      <c r="H28" s="387"/>
      <c r="I28" s="408"/>
      <c r="J28" s="132"/>
      <c r="K28" s="119"/>
      <c r="L28" s="120"/>
      <c r="M28" s="410"/>
      <c r="N28" s="385"/>
      <c r="O28" s="385"/>
      <c r="P28" s="181">
        <f>ROUND(M25*I28/K25,0)</f>
        <v>0</v>
      </c>
      <c r="Q28" s="182"/>
      <c r="R28" s="182"/>
      <c r="S28" s="413"/>
      <c r="T28" s="414"/>
      <c r="U28" s="386"/>
      <c r="V28" s="386"/>
      <c r="W28" s="422"/>
      <c r="X28" s="423"/>
      <c r="Y28" s="424"/>
      <c r="Z28" s="181">
        <f>ROUND(T28*I28/K25,0)</f>
        <v>0</v>
      </c>
      <c r="AA28" s="131"/>
      <c r="AB28" s="131"/>
      <c r="AC28" s="418"/>
      <c r="AD28" s="419">
        <f>MIN(P28,Z28)</f>
        <v>0</v>
      </c>
      <c r="AE28" s="420"/>
      <c r="AF28" s="420"/>
      <c r="AG28" s="420"/>
      <c r="AH28" s="421"/>
      <c r="AI28" s="71"/>
      <c r="AJ28" s="45"/>
    </row>
    <row r="29" spans="2:36" s="26" customFormat="1" ht="24" customHeight="1" thickBot="1">
      <c r="B29" s="27"/>
      <c r="C29" s="45"/>
      <c r="D29" s="405"/>
      <c r="E29" s="406"/>
      <c r="F29" s="407"/>
      <c r="G29" s="386"/>
      <c r="H29" s="387"/>
      <c r="I29" s="408"/>
      <c r="J29" s="132"/>
      <c r="K29" s="122"/>
      <c r="L29" s="123"/>
      <c r="M29" s="411"/>
      <c r="N29" s="412"/>
      <c r="O29" s="412"/>
      <c r="P29" s="195">
        <f>ROUND(M25*I29/K25,0)</f>
        <v>0</v>
      </c>
      <c r="Q29" s="196"/>
      <c r="R29" s="196"/>
      <c r="S29" s="289"/>
      <c r="T29" s="313"/>
      <c r="U29" s="432"/>
      <c r="V29" s="432"/>
      <c r="W29" s="425"/>
      <c r="X29" s="280"/>
      <c r="Y29" s="281"/>
      <c r="Z29" s="195">
        <f>ROUND(T29*I29/K25,0)</f>
        <v>0</v>
      </c>
      <c r="AA29" s="426"/>
      <c r="AB29" s="426"/>
      <c r="AC29" s="427"/>
      <c r="AD29" s="428">
        <f>MIN(P29,Z29)</f>
        <v>0</v>
      </c>
      <c r="AE29" s="381"/>
      <c r="AF29" s="381"/>
      <c r="AG29" s="381"/>
      <c r="AH29" s="382"/>
      <c r="AI29" s="71"/>
      <c r="AJ29" s="45"/>
    </row>
    <row r="30" spans="2:36" s="26" customFormat="1" ht="9.75" customHeight="1" thickBot="1" thickTop="1">
      <c r="B30" s="27"/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91"/>
      <c r="N30" s="79"/>
      <c r="O30" s="79"/>
      <c r="P30" s="79"/>
      <c r="Q30" s="79"/>
      <c r="R30" s="80"/>
      <c r="S30" s="101"/>
      <c r="T30" s="101"/>
      <c r="U30" s="101"/>
      <c r="V30" s="101"/>
      <c r="W30" s="79"/>
      <c r="X30" s="79"/>
      <c r="Y30" s="79"/>
      <c r="Z30" s="79"/>
      <c r="AA30" s="79"/>
      <c r="AB30" s="79"/>
      <c r="AC30" s="79"/>
      <c r="AD30" s="47"/>
      <c r="AE30" s="47"/>
      <c r="AF30" s="47"/>
      <c r="AG30" s="47"/>
      <c r="AH30" s="47"/>
      <c r="AI30" s="56"/>
      <c r="AJ30" s="29"/>
    </row>
    <row r="31" spans="2:36" s="26" customFormat="1" ht="32.2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  <row r="32" spans="2:36" s="26" customFormat="1" ht="36" customHeight="1" thickBo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s="26" customFormat="1" ht="30" customHeight="1" thickBot="1" thickTop="1">
      <c r="B33" s="27"/>
      <c r="C33" s="28"/>
      <c r="D33" s="28"/>
      <c r="E33" s="28"/>
      <c r="F33" s="28"/>
      <c r="G33" s="28"/>
      <c r="H33" s="92"/>
      <c r="I33" s="64" t="s">
        <v>83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282">
        <f>W19-W21-W20</f>
        <v>0</v>
      </c>
      <c r="Y33" s="284"/>
      <c r="Z33" s="284"/>
      <c r="AA33" s="284"/>
      <c r="AB33" s="284"/>
      <c r="AC33" s="284"/>
      <c r="AD33" s="61" t="s">
        <v>13</v>
      </c>
      <c r="AE33" s="28"/>
      <c r="AF33" s="28"/>
      <c r="AG33" s="28"/>
      <c r="AH33" s="28"/>
      <c r="AI33" s="28"/>
      <c r="AJ33" s="29"/>
    </row>
    <row r="34" spans="2:36" s="26" customFormat="1" ht="30" customHeight="1" thickBot="1" thickTop="1">
      <c r="B34" s="27"/>
      <c r="C34" s="28"/>
      <c r="D34" s="28"/>
      <c r="E34" s="28"/>
      <c r="F34" s="28"/>
      <c r="G34" s="28"/>
      <c r="H34" s="105"/>
      <c r="I34" s="93" t="s">
        <v>84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429">
        <f>W22</f>
        <v>0</v>
      </c>
      <c r="Y34" s="430"/>
      <c r="Z34" s="430"/>
      <c r="AA34" s="430"/>
      <c r="AB34" s="430"/>
      <c r="AC34" s="430"/>
      <c r="AD34" s="63" t="s">
        <v>13</v>
      </c>
      <c r="AE34" s="28"/>
      <c r="AF34" s="28"/>
      <c r="AG34" s="28"/>
      <c r="AH34" s="28"/>
      <c r="AI34" s="28"/>
      <c r="AJ34" s="29"/>
    </row>
    <row r="35" spans="2:36" s="26" customFormat="1" ht="30" customHeight="1" thickBot="1" thickTop="1">
      <c r="B35" s="27"/>
      <c r="C35" s="28"/>
      <c r="D35" s="28"/>
      <c r="E35" s="28"/>
      <c r="F35" s="28"/>
      <c r="G35" s="28"/>
      <c r="H35" s="105"/>
      <c r="I35" s="64" t="s">
        <v>85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282">
        <f>SUM(AD25:AG29)</f>
        <v>0</v>
      </c>
      <c r="Y35" s="283"/>
      <c r="Z35" s="283"/>
      <c r="AA35" s="283"/>
      <c r="AB35" s="283"/>
      <c r="AC35" s="283"/>
      <c r="AD35" s="63" t="s">
        <v>13</v>
      </c>
      <c r="AE35" s="28"/>
      <c r="AF35" s="28"/>
      <c r="AG35" s="28"/>
      <c r="AH35" s="28"/>
      <c r="AI35" s="28"/>
      <c r="AJ35" s="29"/>
    </row>
    <row r="36" spans="2:36" s="26" customFormat="1" ht="30" customHeight="1" thickBot="1" thickTop="1">
      <c r="B36" s="27"/>
      <c r="C36" s="28"/>
      <c r="D36" s="28"/>
      <c r="E36" s="28"/>
      <c r="F36" s="28"/>
      <c r="G36" s="28"/>
      <c r="H36" s="309" t="s">
        <v>86</v>
      </c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431"/>
      <c r="X36" s="311">
        <f>SUM(X33:AC35)</f>
        <v>0</v>
      </c>
      <c r="Y36" s="312"/>
      <c r="Z36" s="312"/>
      <c r="AA36" s="312"/>
      <c r="AB36" s="312"/>
      <c r="AC36" s="312"/>
      <c r="AD36" s="63" t="s">
        <v>13</v>
      </c>
      <c r="AE36" s="28"/>
      <c r="AF36" s="28"/>
      <c r="AG36" s="28"/>
      <c r="AH36" s="28"/>
      <c r="AI36" s="28"/>
      <c r="AJ36" s="29"/>
    </row>
    <row r="37" spans="2:36" s="26" customFormat="1" ht="4.5" customHeight="1" thickTop="1">
      <c r="B37" s="37"/>
      <c r="C37" s="38"/>
      <c r="D37" s="38"/>
      <c r="E37" s="38"/>
      <c r="F37" s="38"/>
      <c r="G37" s="3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60"/>
      <c r="Y37" s="60"/>
      <c r="Z37" s="60"/>
      <c r="AA37" s="60"/>
      <c r="AB37" s="60"/>
      <c r="AC37" s="60"/>
      <c r="AD37" s="35"/>
      <c r="AE37" s="38"/>
      <c r="AF37" s="38"/>
      <c r="AG37" s="38"/>
      <c r="AH37" s="38"/>
      <c r="AI37" s="38"/>
      <c r="AJ37" s="39"/>
    </row>
    <row r="38" spans="4:35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sheetProtection/>
  <mergeCells count="91">
    <mergeCell ref="AD29:AH29"/>
    <mergeCell ref="X33:AC33"/>
    <mergeCell ref="X34:AC34"/>
    <mergeCell ref="X35:AC35"/>
    <mergeCell ref="H36:W36"/>
    <mergeCell ref="X36:AC36"/>
    <mergeCell ref="F29:H29"/>
    <mergeCell ref="I29:J29"/>
    <mergeCell ref="P29:S29"/>
    <mergeCell ref="T29:V29"/>
    <mergeCell ref="W29:Y29"/>
    <mergeCell ref="Z29:AC29"/>
    <mergeCell ref="AD27:AH27"/>
    <mergeCell ref="F28:H28"/>
    <mergeCell ref="I28:J28"/>
    <mergeCell ref="P28:S28"/>
    <mergeCell ref="T28:V28"/>
    <mergeCell ref="W28:Y28"/>
    <mergeCell ref="Z28:AC28"/>
    <mergeCell ref="AD28:AH28"/>
    <mergeCell ref="F27:H27"/>
    <mergeCell ref="I27:J27"/>
    <mergeCell ref="P27:S27"/>
    <mergeCell ref="T27:V27"/>
    <mergeCell ref="W27:Y27"/>
    <mergeCell ref="Z27:AC27"/>
    <mergeCell ref="Z25:AC25"/>
    <mergeCell ref="AD25:AH25"/>
    <mergeCell ref="F26:H26"/>
    <mergeCell ref="I26:J26"/>
    <mergeCell ref="P26:S26"/>
    <mergeCell ref="T26:V26"/>
    <mergeCell ref="W26:Y26"/>
    <mergeCell ref="Z26:AC26"/>
    <mergeCell ref="AD26:AH26"/>
    <mergeCell ref="Z24:AC24"/>
    <mergeCell ref="AD24:AH24"/>
    <mergeCell ref="D25:E29"/>
    <mergeCell ref="F25:H25"/>
    <mergeCell ref="I25:J25"/>
    <mergeCell ref="K25:L29"/>
    <mergeCell ref="M25:O29"/>
    <mergeCell ref="P25:S25"/>
    <mergeCell ref="T25:V25"/>
    <mergeCell ref="W25:Y25"/>
    <mergeCell ref="I24:J24"/>
    <mergeCell ref="K24:L24"/>
    <mergeCell ref="M24:O24"/>
    <mergeCell ref="P24:S24"/>
    <mergeCell ref="T24:V24"/>
    <mergeCell ref="W24:Y24"/>
    <mergeCell ref="M20:Q20"/>
    <mergeCell ref="W20:AC20"/>
    <mergeCell ref="D21:L21"/>
    <mergeCell ref="M21:Q21"/>
    <mergeCell ref="W21:AC21"/>
    <mergeCell ref="D22:L22"/>
    <mergeCell ref="M22:Q22"/>
    <mergeCell ref="W22:AC22"/>
    <mergeCell ref="Y14:AA14"/>
    <mergeCell ref="AB14:AH14"/>
    <mergeCell ref="D18:L19"/>
    <mergeCell ref="M18:Q18"/>
    <mergeCell ref="R18:V18"/>
    <mergeCell ref="W18:AC18"/>
    <mergeCell ref="AD18:AH22"/>
    <mergeCell ref="M19:Q19"/>
    <mergeCell ref="R19:V22"/>
    <mergeCell ref="W19:AC19"/>
    <mergeCell ref="Y10:AH13"/>
    <mergeCell ref="D11:H11"/>
    <mergeCell ref="O11:R11"/>
    <mergeCell ref="D12:H12"/>
    <mergeCell ref="O12:R12"/>
    <mergeCell ref="O13:R13"/>
    <mergeCell ref="D9:H9"/>
    <mergeCell ref="I9:N9"/>
    <mergeCell ref="O9:S9"/>
    <mergeCell ref="U9:X9"/>
    <mergeCell ref="D10:H10"/>
    <mergeCell ref="O10:R10"/>
    <mergeCell ref="U10:X14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AJ38"/>
  <sheetViews>
    <sheetView zoomScalePageLayoutView="0" workbookViewId="0" topLeftCell="A19">
      <selection activeCell="Y10" sqref="Y10:AH13"/>
    </sheetView>
  </sheetViews>
  <sheetFormatPr defaultColWidth="9.00390625" defaultRowHeight="13.5"/>
  <cols>
    <col min="1" max="1" width="1.37890625" style="20" customWidth="1"/>
    <col min="2" max="8" width="2.625" style="20" customWidth="1"/>
    <col min="9" max="9" width="3.50390625" style="20" customWidth="1"/>
    <col min="10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115" t="s">
        <v>127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41" t="s">
        <v>34</v>
      </c>
      <c r="AC3" s="142"/>
      <c r="AD3" s="142"/>
      <c r="AE3" s="142"/>
      <c r="AF3" s="142"/>
      <c r="AG3" s="142"/>
      <c r="AH3" s="143"/>
      <c r="AI3" s="99"/>
      <c r="AJ3" s="100"/>
    </row>
    <row r="4" spans="2:36" ht="33.75" customHeight="1">
      <c r="B4" s="204" t="s">
        <v>87</v>
      </c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/>
    </row>
    <row r="5" spans="2:36" s="26" customFormat="1" ht="13.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28"/>
      <c r="W6" s="28"/>
      <c r="X6" s="28"/>
      <c r="Y6" s="238" t="s">
        <v>3</v>
      </c>
      <c r="Z6" s="267"/>
      <c r="AA6" s="433" t="s">
        <v>71</v>
      </c>
      <c r="AB6" s="359" t="s">
        <v>18</v>
      </c>
      <c r="AC6" s="238" t="s">
        <v>4</v>
      </c>
      <c r="AD6" s="267"/>
      <c r="AE6" s="355"/>
      <c r="AF6" s="359" t="s">
        <v>49</v>
      </c>
      <c r="AG6" s="238" t="s">
        <v>25</v>
      </c>
      <c r="AH6" s="267"/>
      <c r="AI6" s="36"/>
      <c r="AJ6" s="30"/>
    </row>
    <row r="7" spans="2:36" s="26" customFormat="1" ht="12.7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8"/>
      <c r="W7" s="28"/>
      <c r="X7" s="28"/>
      <c r="Y7" s="271"/>
      <c r="Z7" s="273"/>
      <c r="AA7" s="353"/>
      <c r="AB7" s="360"/>
      <c r="AC7" s="271"/>
      <c r="AD7" s="273"/>
      <c r="AE7" s="356"/>
      <c r="AF7" s="360"/>
      <c r="AG7" s="271"/>
      <c r="AH7" s="273"/>
      <c r="AI7" s="36"/>
      <c r="AJ7" s="30"/>
    </row>
    <row r="8" spans="2:36" s="26" customFormat="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22.5" customHeight="1">
      <c r="B9" s="27"/>
      <c r="C9" s="29"/>
      <c r="D9" s="361" t="s">
        <v>63</v>
      </c>
      <c r="E9" s="362"/>
      <c r="F9" s="362"/>
      <c r="G9" s="362"/>
      <c r="H9" s="362"/>
      <c r="I9" s="363" t="s">
        <v>64</v>
      </c>
      <c r="J9" s="131"/>
      <c r="K9" s="131"/>
      <c r="L9" s="131"/>
      <c r="M9" s="131"/>
      <c r="N9" s="132"/>
      <c r="O9" s="162" t="s">
        <v>65</v>
      </c>
      <c r="P9" s="131"/>
      <c r="Q9" s="131"/>
      <c r="R9" s="131"/>
      <c r="S9" s="132"/>
      <c r="T9" s="31"/>
      <c r="U9" s="162" t="s">
        <v>17</v>
      </c>
      <c r="V9" s="163"/>
      <c r="W9" s="163"/>
      <c r="X9" s="164"/>
      <c r="Y9" s="32" t="s">
        <v>18</v>
      </c>
      <c r="Z9" s="33" t="s">
        <v>18</v>
      </c>
      <c r="AA9" s="33" t="s">
        <v>18</v>
      </c>
      <c r="AB9" s="33" t="s">
        <v>18</v>
      </c>
      <c r="AC9" s="33" t="s">
        <v>18</v>
      </c>
      <c r="AD9" s="33" t="s">
        <v>18</v>
      </c>
      <c r="AE9" s="33" t="s">
        <v>18</v>
      </c>
      <c r="AF9" s="33" t="s">
        <v>18</v>
      </c>
      <c r="AG9" s="33" t="s">
        <v>18</v>
      </c>
      <c r="AH9" s="34" t="s">
        <v>66</v>
      </c>
      <c r="AI9" s="59"/>
      <c r="AJ9" s="29"/>
    </row>
    <row r="10" spans="2:36" s="26" customFormat="1" ht="22.5" customHeight="1">
      <c r="B10" s="27"/>
      <c r="C10" s="29"/>
      <c r="D10" s="364" t="s">
        <v>67</v>
      </c>
      <c r="E10" s="365"/>
      <c r="F10" s="365"/>
      <c r="G10" s="365"/>
      <c r="H10" s="366"/>
      <c r="I10" s="81" t="s">
        <v>130</v>
      </c>
      <c r="J10" s="82" t="s">
        <v>4</v>
      </c>
      <c r="K10" s="82" t="s">
        <v>49</v>
      </c>
      <c r="L10" s="82" t="s">
        <v>1</v>
      </c>
      <c r="M10" s="82" t="s">
        <v>68</v>
      </c>
      <c r="N10" s="83" t="s">
        <v>0</v>
      </c>
      <c r="O10" s="367">
        <v>10</v>
      </c>
      <c r="P10" s="368"/>
      <c r="Q10" s="368"/>
      <c r="R10" s="368"/>
      <c r="S10" s="83" t="s">
        <v>0</v>
      </c>
      <c r="T10" s="31"/>
      <c r="U10" s="369" t="s">
        <v>6</v>
      </c>
      <c r="V10" s="370"/>
      <c r="W10" s="370"/>
      <c r="X10" s="371"/>
      <c r="Y10" s="232" t="s">
        <v>69</v>
      </c>
      <c r="Z10" s="233"/>
      <c r="AA10" s="233"/>
      <c r="AB10" s="233"/>
      <c r="AC10" s="233"/>
      <c r="AD10" s="233"/>
      <c r="AE10" s="233"/>
      <c r="AF10" s="233"/>
      <c r="AG10" s="233"/>
      <c r="AH10" s="233"/>
      <c r="AI10" s="31"/>
      <c r="AJ10" s="30"/>
    </row>
    <row r="11" spans="2:36" s="26" customFormat="1" ht="22.5" customHeight="1">
      <c r="B11" s="27"/>
      <c r="C11" s="29"/>
      <c r="D11" s="364" t="s">
        <v>70</v>
      </c>
      <c r="E11" s="365"/>
      <c r="F11" s="365"/>
      <c r="G11" s="365"/>
      <c r="H11" s="366"/>
      <c r="I11" s="81" t="s">
        <v>129</v>
      </c>
      <c r="J11" s="82" t="s">
        <v>4</v>
      </c>
      <c r="K11" s="82" t="s">
        <v>71</v>
      </c>
      <c r="L11" s="82" t="s">
        <v>1</v>
      </c>
      <c r="M11" s="82" t="s">
        <v>72</v>
      </c>
      <c r="N11" s="83" t="s">
        <v>0</v>
      </c>
      <c r="O11" s="367">
        <v>30</v>
      </c>
      <c r="P11" s="368"/>
      <c r="Q11" s="368"/>
      <c r="R11" s="368"/>
      <c r="S11" s="73" t="s">
        <v>0</v>
      </c>
      <c r="T11" s="31"/>
      <c r="U11" s="372"/>
      <c r="V11" s="373"/>
      <c r="W11" s="373"/>
      <c r="X11" s="374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31"/>
      <c r="AJ11" s="30"/>
    </row>
    <row r="12" spans="2:36" s="26" customFormat="1" ht="22.5" customHeight="1" thickBot="1">
      <c r="B12" s="27"/>
      <c r="C12" s="29"/>
      <c r="D12" s="364"/>
      <c r="E12" s="365"/>
      <c r="F12" s="365"/>
      <c r="G12" s="365"/>
      <c r="H12" s="366"/>
      <c r="I12" s="84" t="s">
        <v>73</v>
      </c>
      <c r="J12" s="85" t="s">
        <v>4</v>
      </c>
      <c r="K12" s="85"/>
      <c r="L12" s="85" t="s">
        <v>1</v>
      </c>
      <c r="M12" s="85"/>
      <c r="N12" s="86" t="s">
        <v>0</v>
      </c>
      <c r="O12" s="367"/>
      <c r="P12" s="368"/>
      <c r="Q12" s="368"/>
      <c r="R12" s="368"/>
      <c r="S12" s="77" t="s">
        <v>0</v>
      </c>
      <c r="T12" s="31"/>
      <c r="U12" s="372"/>
      <c r="V12" s="373"/>
      <c r="W12" s="373"/>
      <c r="X12" s="374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31"/>
      <c r="AJ12" s="30"/>
    </row>
    <row r="13" spans="2:36" s="26" customFormat="1" ht="22.5" customHeight="1" thickBot="1">
      <c r="B13" s="27"/>
      <c r="C13" s="28"/>
      <c r="D13" s="78"/>
      <c r="E13" s="78"/>
      <c r="F13" s="78"/>
      <c r="G13" s="78"/>
      <c r="H13" s="78"/>
      <c r="I13" s="87"/>
      <c r="J13" s="88"/>
      <c r="K13" s="88" t="s">
        <v>54</v>
      </c>
      <c r="L13" s="88"/>
      <c r="M13" s="88"/>
      <c r="N13" s="89"/>
      <c r="O13" s="378">
        <f>SUM(O10:R12)</f>
        <v>40</v>
      </c>
      <c r="P13" s="379"/>
      <c r="Q13" s="379"/>
      <c r="R13" s="379"/>
      <c r="S13" s="89" t="s">
        <v>0</v>
      </c>
      <c r="T13" s="31"/>
      <c r="U13" s="372"/>
      <c r="V13" s="373"/>
      <c r="W13" s="373"/>
      <c r="X13" s="374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31"/>
      <c r="AJ13" s="30"/>
    </row>
    <row r="14" spans="2:36" s="26" customFormat="1" ht="22.5" customHeight="1">
      <c r="B14" s="27"/>
      <c r="C14" s="28"/>
      <c r="D14" s="78"/>
      <c r="E14" s="78"/>
      <c r="F14" s="78"/>
      <c r="G14" s="78"/>
      <c r="H14" s="78"/>
      <c r="I14" s="7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75"/>
      <c r="V14" s="376"/>
      <c r="W14" s="376"/>
      <c r="X14" s="377"/>
      <c r="Y14" s="162" t="s">
        <v>7</v>
      </c>
      <c r="Z14" s="163"/>
      <c r="AA14" s="164"/>
      <c r="AB14" s="162" t="s">
        <v>74</v>
      </c>
      <c r="AC14" s="163"/>
      <c r="AD14" s="163"/>
      <c r="AE14" s="163"/>
      <c r="AF14" s="163"/>
      <c r="AG14" s="163"/>
      <c r="AH14" s="164"/>
      <c r="AI14" s="36"/>
      <c r="AJ14" s="29"/>
    </row>
    <row r="15" spans="2:36" s="26" customFormat="1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s="26" customFormat="1" ht="15" customHeight="1" thickBo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9.75" customHeight="1">
      <c r="B17" s="27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29"/>
    </row>
    <row r="18" spans="2:36" s="26" customFormat="1" ht="19.5" customHeight="1">
      <c r="B18" s="27"/>
      <c r="C18" s="45"/>
      <c r="D18" s="184" t="s">
        <v>37</v>
      </c>
      <c r="E18" s="274"/>
      <c r="F18" s="274"/>
      <c r="G18" s="274"/>
      <c r="H18" s="274"/>
      <c r="I18" s="274"/>
      <c r="J18" s="274"/>
      <c r="K18" s="274"/>
      <c r="L18" s="275"/>
      <c r="M18" s="162" t="s">
        <v>30</v>
      </c>
      <c r="N18" s="163"/>
      <c r="O18" s="163"/>
      <c r="P18" s="163"/>
      <c r="Q18" s="164"/>
      <c r="R18" s="162" t="s">
        <v>54</v>
      </c>
      <c r="S18" s="163"/>
      <c r="T18" s="163"/>
      <c r="U18" s="163"/>
      <c r="V18" s="164"/>
      <c r="W18" s="162" t="s">
        <v>31</v>
      </c>
      <c r="X18" s="163"/>
      <c r="Y18" s="163"/>
      <c r="Z18" s="163"/>
      <c r="AA18" s="163"/>
      <c r="AB18" s="163"/>
      <c r="AC18" s="164"/>
      <c r="AD18" s="184" t="s">
        <v>75</v>
      </c>
      <c r="AE18" s="185"/>
      <c r="AF18" s="185"/>
      <c r="AG18" s="185"/>
      <c r="AH18" s="186"/>
      <c r="AI18" s="57"/>
      <c r="AJ18" s="29"/>
    </row>
    <row r="19" spans="2:36" s="26" customFormat="1" ht="24.75" customHeight="1">
      <c r="B19" s="27"/>
      <c r="C19" s="45"/>
      <c r="D19" s="276"/>
      <c r="E19" s="277"/>
      <c r="F19" s="277"/>
      <c r="G19" s="277"/>
      <c r="H19" s="277"/>
      <c r="I19" s="277"/>
      <c r="J19" s="277"/>
      <c r="K19" s="277"/>
      <c r="L19" s="278"/>
      <c r="M19" s="181">
        <v>3220</v>
      </c>
      <c r="N19" s="383"/>
      <c r="O19" s="383"/>
      <c r="P19" s="383"/>
      <c r="Q19" s="384"/>
      <c r="R19" s="367">
        <f>O13</f>
        <v>40</v>
      </c>
      <c r="S19" s="117"/>
      <c r="T19" s="117"/>
      <c r="U19" s="117"/>
      <c r="V19" s="118"/>
      <c r="W19" s="181">
        <f>M19*R19</f>
        <v>128800</v>
      </c>
      <c r="X19" s="182"/>
      <c r="Y19" s="182"/>
      <c r="Z19" s="182"/>
      <c r="AA19" s="182"/>
      <c r="AB19" s="182"/>
      <c r="AC19" s="183"/>
      <c r="AD19" s="192"/>
      <c r="AE19" s="193"/>
      <c r="AF19" s="193"/>
      <c r="AG19" s="193"/>
      <c r="AH19" s="194"/>
      <c r="AI19" s="57"/>
      <c r="AJ19" s="29"/>
    </row>
    <row r="20" spans="2:36" s="26" customFormat="1" ht="33" customHeight="1">
      <c r="B20" s="27"/>
      <c r="C20" s="45"/>
      <c r="D20" s="74" t="s">
        <v>76</v>
      </c>
      <c r="E20" s="69"/>
      <c r="F20" s="69"/>
      <c r="G20" s="69"/>
      <c r="H20" s="69"/>
      <c r="I20" s="69"/>
      <c r="J20" s="69"/>
      <c r="K20" s="69"/>
      <c r="L20" s="75"/>
      <c r="M20" s="181">
        <v>0</v>
      </c>
      <c r="N20" s="383"/>
      <c r="O20" s="383"/>
      <c r="P20" s="383"/>
      <c r="Q20" s="384"/>
      <c r="R20" s="119"/>
      <c r="S20" s="120"/>
      <c r="T20" s="120"/>
      <c r="U20" s="120"/>
      <c r="V20" s="121"/>
      <c r="W20" s="181">
        <f>M20*R19</f>
        <v>0</v>
      </c>
      <c r="X20" s="182"/>
      <c r="Y20" s="182"/>
      <c r="Z20" s="182"/>
      <c r="AA20" s="182"/>
      <c r="AB20" s="182"/>
      <c r="AC20" s="183"/>
      <c r="AD20" s="192"/>
      <c r="AE20" s="193"/>
      <c r="AF20" s="193"/>
      <c r="AG20" s="193"/>
      <c r="AH20" s="194"/>
      <c r="AI20" s="57"/>
      <c r="AJ20" s="29"/>
    </row>
    <row r="21" spans="2:36" s="26" customFormat="1" ht="33" customHeight="1">
      <c r="B21" s="27"/>
      <c r="C21" s="45"/>
      <c r="D21" s="169" t="s">
        <v>77</v>
      </c>
      <c r="E21" s="170"/>
      <c r="F21" s="170"/>
      <c r="G21" s="170"/>
      <c r="H21" s="170"/>
      <c r="I21" s="170"/>
      <c r="J21" s="170"/>
      <c r="K21" s="170"/>
      <c r="L21" s="171"/>
      <c r="M21" s="181">
        <v>0</v>
      </c>
      <c r="N21" s="383"/>
      <c r="O21" s="383"/>
      <c r="P21" s="383"/>
      <c r="Q21" s="384"/>
      <c r="R21" s="119"/>
      <c r="S21" s="385"/>
      <c r="T21" s="385"/>
      <c r="U21" s="385"/>
      <c r="V21" s="121"/>
      <c r="W21" s="181">
        <f>M21*R19</f>
        <v>0</v>
      </c>
      <c r="X21" s="182"/>
      <c r="Y21" s="182"/>
      <c r="Z21" s="182"/>
      <c r="AA21" s="182"/>
      <c r="AB21" s="182"/>
      <c r="AC21" s="183"/>
      <c r="AD21" s="192"/>
      <c r="AE21" s="193"/>
      <c r="AF21" s="193"/>
      <c r="AG21" s="193"/>
      <c r="AH21" s="194"/>
      <c r="AI21" s="71"/>
      <c r="AJ21" s="45"/>
    </row>
    <row r="22" spans="2:36" s="26" customFormat="1" ht="33" customHeight="1">
      <c r="B22" s="27"/>
      <c r="C22" s="45"/>
      <c r="D22" s="169" t="s">
        <v>78</v>
      </c>
      <c r="E22" s="386"/>
      <c r="F22" s="386"/>
      <c r="G22" s="386"/>
      <c r="H22" s="386"/>
      <c r="I22" s="386"/>
      <c r="J22" s="386"/>
      <c r="K22" s="386"/>
      <c r="L22" s="387"/>
      <c r="M22" s="181">
        <v>926</v>
      </c>
      <c r="N22" s="383"/>
      <c r="O22" s="383"/>
      <c r="P22" s="383"/>
      <c r="Q22" s="384"/>
      <c r="R22" s="122"/>
      <c r="S22" s="123"/>
      <c r="T22" s="123"/>
      <c r="U22" s="123"/>
      <c r="V22" s="124"/>
      <c r="W22" s="181">
        <f>M22*R19</f>
        <v>37040</v>
      </c>
      <c r="X22" s="182"/>
      <c r="Y22" s="182"/>
      <c r="Z22" s="182"/>
      <c r="AA22" s="182"/>
      <c r="AB22" s="182"/>
      <c r="AC22" s="183"/>
      <c r="AD22" s="380"/>
      <c r="AE22" s="381"/>
      <c r="AF22" s="381"/>
      <c r="AG22" s="381"/>
      <c r="AH22" s="382"/>
      <c r="AI22" s="71"/>
      <c r="AJ22" s="45"/>
    </row>
    <row r="23" spans="2:36" s="26" customFormat="1" ht="9.75" customHeight="1" thickBot="1">
      <c r="B23" s="27"/>
      <c r="C23" s="53"/>
      <c r="D23" s="67"/>
      <c r="E23" s="67"/>
      <c r="F23" s="67"/>
      <c r="G23" s="67"/>
      <c r="H23" s="67"/>
      <c r="I23" s="67"/>
      <c r="J23" s="67"/>
      <c r="K23" s="67"/>
      <c r="L23" s="67"/>
      <c r="M23" s="40"/>
      <c r="N23" s="40"/>
      <c r="O23" s="40"/>
      <c r="P23" s="40"/>
      <c r="Q23" s="40"/>
      <c r="R23" s="76"/>
      <c r="S23" s="76"/>
      <c r="T23" s="76"/>
      <c r="U23" s="76"/>
      <c r="V23" s="76"/>
      <c r="W23" s="90"/>
      <c r="X23" s="40"/>
      <c r="Y23" s="40"/>
      <c r="Z23" s="40"/>
      <c r="AA23" s="40"/>
      <c r="AB23" s="40"/>
      <c r="AC23" s="40"/>
      <c r="AD23" s="70"/>
      <c r="AE23" s="70"/>
      <c r="AF23" s="70"/>
      <c r="AG23" s="70"/>
      <c r="AH23" s="70"/>
      <c r="AI23" s="41"/>
      <c r="AJ23" s="45"/>
    </row>
    <row r="24" spans="2:36" s="26" customFormat="1" ht="37.5" customHeight="1" thickTop="1">
      <c r="B24" s="27"/>
      <c r="C24" s="45"/>
      <c r="D24" s="72"/>
      <c r="E24" s="67"/>
      <c r="F24" s="67"/>
      <c r="G24" s="67"/>
      <c r="H24" s="67"/>
      <c r="I24" s="165" t="s">
        <v>54</v>
      </c>
      <c r="J24" s="388"/>
      <c r="K24" s="389" t="s">
        <v>55</v>
      </c>
      <c r="L24" s="390"/>
      <c r="M24" s="391" t="s">
        <v>56</v>
      </c>
      <c r="N24" s="392"/>
      <c r="O24" s="392"/>
      <c r="P24" s="393" t="s">
        <v>57</v>
      </c>
      <c r="Q24" s="392"/>
      <c r="R24" s="392"/>
      <c r="S24" s="394"/>
      <c r="T24" s="391" t="s">
        <v>58</v>
      </c>
      <c r="U24" s="392"/>
      <c r="V24" s="392"/>
      <c r="W24" s="395" t="s">
        <v>59</v>
      </c>
      <c r="X24" s="396"/>
      <c r="Y24" s="397"/>
      <c r="Z24" s="286" t="s">
        <v>60</v>
      </c>
      <c r="AA24" s="287"/>
      <c r="AB24" s="287"/>
      <c r="AC24" s="327"/>
      <c r="AD24" s="398" t="s">
        <v>61</v>
      </c>
      <c r="AE24" s="399"/>
      <c r="AF24" s="399"/>
      <c r="AG24" s="399"/>
      <c r="AH24" s="400"/>
      <c r="AI24" s="57"/>
      <c r="AJ24" s="29"/>
    </row>
    <row r="25" spans="2:36" s="26" customFormat="1" ht="24.75" customHeight="1">
      <c r="B25" s="27"/>
      <c r="C25" s="45"/>
      <c r="D25" s="401" t="s">
        <v>79</v>
      </c>
      <c r="E25" s="402"/>
      <c r="F25" s="407" t="s">
        <v>80</v>
      </c>
      <c r="G25" s="386"/>
      <c r="H25" s="387"/>
      <c r="I25" s="408">
        <v>30</v>
      </c>
      <c r="J25" s="132"/>
      <c r="K25" s="116">
        <v>30</v>
      </c>
      <c r="L25" s="117"/>
      <c r="M25" s="409">
        <v>69800</v>
      </c>
      <c r="N25" s="117"/>
      <c r="O25" s="117"/>
      <c r="P25" s="181">
        <f>ROUND(M25*I25/K25,0)</f>
        <v>69800</v>
      </c>
      <c r="Q25" s="182"/>
      <c r="R25" s="182"/>
      <c r="S25" s="413"/>
      <c r="T25" s="414">
        <v>60000</v>
      </c>
      <c r="U25" s="131"/>
      <c r="V25" s="131"/>
      <c r="W25" s="415">
        <v>20000</v>
      </c>
      <c r="X25" s="416"/>
      <c r="Y25" s="417"/>
      <c r="Z25" s="181">
        <f>ROUND(T25*I25/K25,0)+W25</f>
        <v>80000</v>
      </c>
      <c r="AA25" s="131"/>
      <c r="AB25" s="131"/>
      <c r="AC25" s="418"/>
      <c r="AD25" s="419">
        <f>MIN(P25,Z25)</f>
        <v>69800</v>
      </c>
      <c r="AE25" s="420"/>
      <c r="AF25" s="420"/>
      <c r="AG25" s="420"/>
      <c r="AH25" s="421"/>
      <c r="AI25" s="57"/>
      <c r="AJ25" s="29"/>
    </row>
    <row r="26" spans="2:36" s="26" customFormat="1" ht="24" customHeight="1">
      <c r="B26" s="27"/>
      <c r="C26" s="45"/>
      <c r="D26" s="403"/>
      <c r="E26" s="404"/>
      <c r="F26" s="407" t="s">
        <v>81</v>
      </c>
      <c r="G26" s="386"/>
      <c r="H26" s="387"/>
      <c r="I26" s="408">
        <v>10</v>
      </c>
      <c r="J26" s="132"/>
      <c r="K26" s="119"/>
      <c r="L26" s="120"/>
      <c r="M26" s="410"/>
      <c r="N26" s="385"/>
      <c r="O26" s="385"/>
      <c r="P26" s="181">
        <f>ROUND(M25*I26/K25,0)</f>
        <v>23267</v>
      </c>
      <c r="Q26" s="182"/>
      <c r="R26" s="182"/>
      <c r="S26" s="413"/>
      <c r="T26" s="414">
        <v>69800</v>
      </c>
      <c r="U26" s="386"/>
      <c r="V26" s="386"/>
      <c r="W26" s="422">
        <v>0</v>
      </c>
      <c r="X26" s="423"/>
      <c r="Y26" s="424"/>
      <c r="Z26" s="181">
        <f>ROUND(T26*I26/K25,0)</f>
        <v>23267</v>
      </c>
      <c r="AA26" s="131"/>
      <c r="AB26" s="131"/>
      <c r="AC26" s="418"/>
      <c r="AD26" s="419">
        <f>MIN(P26,Z26)</f>
        <v>23267</v>
      </c>
      <c r="AE26" s="420"/>
      <c r="AF26" s="420"/>
      <c r="AG26" s="420"/>
      <c r="AH26" s="421"/>
      <c r="AI26" s="71"/>
      <c r="AJ26" s="45"/>
    </row>
    <row r="27" spans="2:36" s="26" customFormat="1" ht="24" customHeight="1">
      <c r="B27" s="27"/>
      <c r="C27" s="45"/>
      <c r="D27" s="403"/>
      <c r="E27" s="404"/>
      <c r="F27" s="407" t="s">
        <v>82</v>
      </c>
      <c r="G27" s="386"/>
      <c r="H27" s="387"/>
      <c r="I27" s="408">
        <v>30</v>
      </c>
      <c r="J27" s="132"/>
      <c r="K27" s="119"/>
      <c r="L27" s="120"/>
      <c r="M27" s="410"/>
      <c r="N27" s="385"/>
      <c r="O27" s="385"/>
      <c r="P27" s="181">
        <f>ROUND(M25*I27/K25,0)</f>
        <v>69800</v>
      </c>
      <c r="Q27" s="182"/>
      <c r="R27" s="182"/>
      <c r="S27" s="413"/>
      <c r="T27" s="414">
        <v>60000</v>
      </c>
      <c r="U27" s="386"/>
      <c r="V27" s="386"/>
      <c r="W27" s="422">
        <v>0</v>
      </c>
      <c r="X27" s="423"/>
      <c r="Y27" s="424"/>
      <c r="Z27" s="181">
        <f>ROUND(T27*I27/K25,0)</f>
        <v>60000</v>
      </c>
      <c r="AA27" s="131"/>
      <c r="AB27" s="131"/>
      <c r="AC27" s="418"/>
      <c r="AD27" s="419">
        <f>MIN(P27,Z27)</f>
        <v>60000</v>
      </c>
      <c r="AE27" s="420"/>
      <c r="AF27" s="420"/>
      <c r="AG27" s="420"/>
      <c r="AH27" s="421"/>
      <c r="AI27" s="71"/>
      <c r="AJ27" s="45"/>
    </row>
    <row r="28" spans="2:36" s="26" customFormat="1" ht="24" customHeight="1">
      <c r="B28" s="27"/>
      <c r="C28" s="45"/>
      <c r="D28" s="403"/>
      <c r="E28" s="404"/>
      <c r="F28" s="407"/>
      <c r="G28" s="386"/>
      <c r="H28" s="387"/>
      <c r="I28" s="408"/>
      <c r="J28" s="132"/>
      <c r="K28" s="119"/>
      <c r="L28" s="120"/>
      <c r="M28" s="410"/>
      <c r="N28" s="385"/>
      <c r="O28" s="385"/>
      <c r="P28" s="181">
        <f>ROUND(M25*I28/K25,0)</f>
        <v>0</v>
      </c>
      <c r="Q28" s="182"/>
      <c r="R28" s="182"/>
      <c r="S28" s="413"/>
      <c r="T28" s="414"/>
      <c r="U28" s="386"/>
      <c r="V28" s="386"/>
      <c r="W28" s="422"/>
      <c r="X28" s="423"/>
      <c r="Y28" s="424"/>
      <c r="Z28" s="181">
        <f>ROUND(T28*I28/K25,0)</f>
        <v>0</v>
      </c>
      <c r="AA28" s="131"/>
      <c r="AB28" s="131"/>
      <c r="AC28" s="418"/>
      <c r="AD28" s="419">
        <f>MIN(P28,Z28)</f>
        <v>0</v>
      </c>
      <c r="AE28" s="420"/>
      <c r="AF28" s="420"/>
      <c r="AG28" s="420"/>
      <c r="AH28" s="421"/>
      <c r="AI28" s="71"/>
      <c r="AJ28" s="45"/>
    </row>
    <row r="29" spans="2:36" s="26" customFormat="1" ht="24" customHeight="1" thickBot="1">
      <c r="B29" s="27"/>
      <c r="C29" s="45"/>
      <c r="D29" s="405"/>
      <c r="E29" s="406"/>
      <c r="F29" s="407"/>
      <c r="G29" s="386"/>
      <c r="H29" s="387"/>
      <c r="I29" s="408"/>
      <c r="J29" s="132"/>
      <c r="K29" s="122"/>
      <c r="L29" s="123"/>
      <c r="M29" s="411"/>
      <c r="N29" s="412"/>
      <c r="O29" s="412"/>
      <c r="P29" s="195">
        <f>ROUND(M25*I29/K25,0)</f>
        <v>0</v>
      </c>
      <c r="Q29" s="196"/>
      <c r="R29" s="196"/>
      <c r="S29" s="289"/>
      <c r="T29" s="313"/>
      <c r="U29" s="432"/>
      <c r="V29" s="432"/>
      <c r="W29" s="425"/>
      <c r="X29" s="280"/>
      <c r="Y29" s="281"/>
      <c r="Z29" s="195">
        <f>ROUND(T29*I29/K25,0)</f>
        <v>0</v>
      </c>
      <c r="AA29" s="426"/>
      <c r="AB29" s="426"/>
      <c r="AC29" s="427"/>
      <c r="AD29" s="428">
        <f>MIN(P29,Z29)</f>
        <v>0</v>
      </c>
      <c r="AE29" s="381"/>
      <c r="AF29" s="381"/>
      <c r="AG29" s="381"/>
      <c r="AH29" s="382"/>
      <c r="AI29" s="71"/>
      <c r="AJ29" s="45"/>
    </row>
    <row r="30" spans="2:36" s="26" customFormat="1" ht="9.75" customHeight="1" thickBot="1" thickTop="1">
      <c r="B30" s="27"/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91"/>
      <c r="N30" s="79"/>
      <c r="O30" s="79"/>
      <c r="P30" s="79"/>
      <c r="Q30" s="79"/>
      <c r="R30" s="80"/>
      <c r="S30" s="101"/>
      <c r="T30" s="101"/>
      <c r="U30" s="101"/>
      <c r="V30" s="101"/>
      <c r="W30" s="79"/>
      <c r="X30" s="79"/>
      <c r="Y30" s="79"/>
      <c r="Z30" s="79"/>
      <c r="AA30" s="79"/>
      <c r="AB30" s="79"/>
      <c r="AC30" s="79"/>
      <c r="AD30" s="47"/>
      <c r="AE30" s="47"/>
      <c r="AF30" s="47"/>
      <c r="AG30" s="47"/>
      <c r="AH30" s="47"/>
      <c r="AI30" s="56"/>
      <c r="AJ30" s="29"/>
    </row>
    <row r="31" spans="2:36" s="26" customFormat="1" ht="32.2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  <row r="32" spans="2:36" s="26" customFormat="1" ht="36" customHeight="1" thickBo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s="26" customFormat="1" ht="30" customHeight="1" thickBot="1" thickTop="1">
      <c r="B33" s="27"/>
      <c r="C33" s="28"/>
      <c r="D33" s="28"/>
      <c r="E33" s="28"/>
      <c r="F33" s="28"/>
      <c r="G33" s="28"/>
      <c r="H33" s="92"/>
      <c r="I33" s="64" t="s">
        <v>83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282">
        <f>W19-W21-W20</f>
        <v>128800</v>
      </c>
      <c r="Y33" s="284"/>
      <c r="Z33" s="284"/>
      <c r="AA33" s="284"/>
      <c r="AB33" s="284"/>
      <c r="AC33" s="284"/>
      <c r="AD33" s="61" t="s">
        <v>13</v>
      </c>
      <c r="AE33" s="28"/>
      <c r="AF33" s="28"/>
      <c r="AG33" s="28"/>
      <c r="AH33" s="28"/>
      <c r="AI33" s="28"/>
      <c r="AJ33" s="29"/>
    </row>
    <row r="34" spans="2:36" s="26" customFormat="1" ht="30" customHeight="1" thickBot="1" thickTop="1">
      <c r="B34" s="27"/>
      <c r="C34" s="28"/>
      <c r="D34" s="28"/>
      <c r="E34" s="28"/>
      <c r="F34" s="28"/>
      <c r="G34" s="28"/>
      <c r="H34" s="105"/>
      <c r="I34" s="93" t="s">
        <v>84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429">
        <f>W22</f>
        <v>37040</v>
      </c>
      <c r="Y34" s="430"/>
      <c r="Z34" s="430"/>
      <c r="AA34" s="430"/>
      <c r="AB34" s="430"/>
      <c r="AC34" s="430"/>
      <c r="AD34" s="63" t="s">
        <v>13</v>
      </c>
      <c r="AE34" s="28"/>
      <c r="AF34" s="28"/>
      <c r="AG34" s="28"/>
      <c r="AH34" s="28"/>
      <c r="AI34" s="28"/>
      <c r="AJ34" s="29"/>
    </row>
    <row r="35" spans="2:36" s="26" customFormat="1" ht="30" customHeight="1" thickBot="1" thickTop="1">
      <c r="B35" s="27"/>
      <c r="C35" s="28"/>
      <c r="D35" s="28"/>
      <c r="E35" s="28"/>
      <c r="F35" s="28"/>
      <c r="G35" s="28"/>
      <c r="H35" s="105"/>
      <c r="I35" s="64" t="s">
        <v>85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282">
        <f>SUM(AD25:AG29)</f>
        <v>153067</v>
      </c>
      <c r="Y35" s="283"/>
      <c r="Z35" s="283"/>
      <c r="AA35" s="283"/>
      <c r="AB35" s="283"/>
      <c r="AC35" s="283"/>
      <c r="AD35" s="63" t="s">
        <v>13</v>
      </c>
      <c r="AE35" s="28"/>
      <c r="AF35" s="28"/>
      <c r="AG35" s="28"/>
      <c r="AH35" s="28"/>
      <c r="AI35" s="28"/>
      <c r="AJ35" s="29"/>
    </row>
    <row r="36" spans="2:36" s="26" customFormat="1" ht="30" customHeight="1" thickBot="1" thickTop="1">
      <c r="B36" s="27"/>
      <c r="C36" s="28"/>
      <c r="D36" s="28"/>
      <c r="E36" s="28"/>
      <c r="F36" s="28"/>
      <c r="G36" s="28"/>
      <c r="H36" s="309" t="s">
        <v>86</v>
      </c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431"/>
      <c r="X36" s="311">
        <f>SUM(X33:AC35)</f>
        <v>318907</v>
      </c>
      <c r="Y36" s="312"/>
      <c r="Z36" s="312"/>
      <c r="AA36" s="312"/>
      <c r="AB36" s="312"/>
      <c r="AC36" s="312"/>
      <c r="AD36" s="63" t="s">
        <v>13</v>
      </c>
      <c r="AE36" s="28"/>
      <c r="AF36" s="28"/>
      <c r="AG36" s="28"/>
      <c r="AH36" s="28"/>
      <c r="AI36" s="28"/>
      <c r="AJ36" s="29"/>
    </row>
    <row r="37" spans="2:36" s="26" customFormat="1" ht="4.5" customHeight="1" thickTop="1">
      <c r="B37" s="37"/>
      <c r="C37" s="38"/>
      <c r="D37" s="38"/>
      <c r="E37" s="38"/>
      <c r="F37" s="38"/>
      <c r="G37" s="3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60"/>
      <c r="Y37" s="60"/>
      <c r="Z37" s="60"/>
      <c r="AA37" s="60"/>
      <c r="AB37" s="60"/>
      <c r="AC37" s="60"/>
      <c r="AD37" s="35"/>
      <c r="AE37" s="38"/>
      <c r="AF37" s="38"/>
      <c r="AG37" s="38"/>
      <c r="AH37" s="38"/>
      <c r="AI37" s="38"/>
      <c r="AJ37" s="39"/>
    </row>
    <row r="38" spans="4:35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sheetProtection/>
  <mergeCells count="91">
    <mergeCell ref="X33:AC33"/>
    <mergeCell ref="H36:W36"/>
    <mergeCell ref="X36:AC36"/>
    <mergeCell ref="X34:AC34"/>
    <mergeCell ref="X35:AC35"/>
    <mergeCell ref="Y10:AH13"/>
    <mergeCell ref="Y14:AA14"/>
    <mergeCell ref="AB14:AH14"/>
    <mergeCell ref="I27:J27"/>
    <mergeCell ref="D18:L19"/>
    <mergeCell ref="M22:Q22"/>
    <mergeCell ref="K24:L24"/>
    <mergeCell ref="T29:V29"/>
    <mergeCell ref="T26:V26"/>
    <mergeCell ref="I26:J26"/>
    <mergeCell ref="I28:J28"/>
    <mergeCell ref="I29:J29"/>
    <mergeCell ref="P25:S25"/>
    <mergeCell ref="P26:S26"/>
    <mergeCell ref="P27:S27"/>
    <mergeCell ref="U9:X9"/>
    <mergeCell ref="U10:X14"/>
    <mergeCell ref="W20:AC20"/>
    <mergeCell ref="T24:V24"/>
    <mergeCell ref="T25:V25"/>
    <mergeCell ref="Z24:AC24"/>
    <mergeCell ref="W21:AC21"/>
    <mergeCell ref="W24:Y24"/>
    <mergeCell ref="W25:Y25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K25:L29"/>
    <mergeCell ref="D11:H11"/>
    <mergeCell ref="D12:H12"/>
    <mergeCell ref="M21:Q21"/>
    <mergeCell ref="I24:J24"/>
    <mergeCell ref="O11:R11"/>
    <mergeCell ref="P29:S29"/>
    <mergeCell ref="P28:S28"/>
    <mergeCell ref="M25:O29"/>
    <mergeCell ref="I25:J25"/>
    <mergeCell ref="D22:L22"/>
    <mergeCell ref="M24:O24"/>
    <mergeCell ref="AD18:AH22"/>
    <mergeCell ref="W22:AC22"/>
    <mergeCell ref="R19:V22"/>
    <mergeCell ref="W19:AC19"/>
    <mergeCell ref="W18:AC18"/>
    <mergeCell ref="M19:Q19"/>
    <mergeCell ref="M18:Q18"/>
    <mergeCell ref="D21:L21"/>
    <mergeCell ref="D9:H9"/>
    <mergeCell ref="I9:N9"/>
    <mergeCell ref="O9:S9"/>
    <mergeCell ref="D10:H10"/>
    <mergeCell ref="P24:S24"/>
    <mergeCell ref="O10:R10"/>
    <mergeCell ref="O12:R12"/>
    <mergeCell ref="O13:R13"/>
    <mergeCell ref="M20:Q20"/>
    <mergeCell ref="R18:V18"/>
    <mergeCell ref="D25:E29"/>
    <mergeCell ref="F25:H25"/>
    <mergeCell ref="F26:H26"/>
    <mergeCell ref="F27:H27"/>
    <mergeCell ref="F28:H28"/>
    <mergeCell ref="F29:H29"/>
    <mergeCell ref="T27:V27"/>
    <mergeCell ref="W26:Y26"/>
    <mergeCell ref="W27:Y27"/>
    <mergeCell ref="Z28:AC28"/>
    <mergeCell ref="T28:V28"/>
    <mergeCell ref="W28:Y28"/>
    <mergeCell ref="Z27:AC27"/>
    <mergeCell ref="W29:Y29"/>
    <mergeCell ref="AD28:AH28"/>
    <mergeCell ref="AD29:AH29"/>
    <mergeCell ref="Z29:AC29"/>
    <mergeCell ref="AD24:AH24"/>
    <mergeCell ref="AD25:AH25"/>
    <mergeCell ref="AD26:AH26"/>
    <mergeCell ref="Z25:AC25"/>
    <mergeCell ref="AD27:AH27"/>
    <mergeCell ref="Z26:AC2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障害者福祉課</cp:lastModifiedBy>
  <cp:lastPrinted>2016-03-22T07:41:29Z</cp:lastPrinted>
  <dcterms:created xsi:type="dcterms:W3CDTF">2006-10-03T10:50:34Z</dcterms:created>
  <dcterms:modified xsi:type="dcterms:W3CDTF">2019-01-26T02:34:18Z</dcterms:modified>
  <cp:category/>
  <cp:version/>
  <cp:contentType/>
  <cp:contentStatus/>
</cp:coreProperties>
</file>